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3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msung\Desktop\Down\"/>
    </mc:Choice>
  </mc:AlternateContent>
  <xr:revisionPtr revIDLastSave="0" documentId="8_{1B6C1590-D06B-4EB8-9A78-3DE97BBCA6A7}" xr6:coauthVersionLast="36" xr6:coauthVersionMax="36" xr10:uidLastSave="{00000000-0000-0000-0000-000000000000}"/>
  <bookViews>
    <workbookView xWindow="0" yWindow="0" windowWidth="23040" windowHeight="8856" activeTab="1" xr2:uid="{2A7D5333-0708-4EB9-94F0-6C0C286E72F3}"/>
  </bookViews>
  <sheets>
    <sheet name="답례품" sheetId="1" r:id="rId1"/>
    <sheet name="기본" sheetId="2" r:id="rId2"/>
    <sheet name="상품제안서" sheetId="3" r:id="rId3"/>
    <sheet name="상품제안서2" sheetId="4" r:id="rId4"/>
  </sheets>
  <externalReferences>
    <externalReference r:id="rId5"/>
  </externalReferences>
  <definedNames>
    <definedName name="_xlnm.Print_Area" localSheetId="1">기본!$B$2:$J$18</definedName>
    <definedName name="_xlnm.Print_Area" localSheetId="0">답례품!$B$2:$L$21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0" i="2" l="1"/>
  <c r="I11" i="2"/>
  <c r="I12" i="2"/>
  <c r="I13" i="2"/>
  <c r="I14" i="2"/>
  <c r="I15" i="2"/>
  <c r="I16" i="2"/>
  <c r="I17" i="2"/>
  <c r="C13" i="1" l="1"/>
  <c r="K13" i="1"/>
  <c r="J20" i="1"/>
  <c r="H20" i="1" s="1"/>
  <c r="I20" i="1"/>
  <c r="F20" i="1"/>
  <c r="C20" i="1"/>
  <c r="J19" i="1"/>
  <c r="I19" i="1"/>
  <c r="F19" i="1"/>
  <c r="C19" i="1"/>
  <c r="J18" i="1"/>
  <c r="I18" i="1"/>
  <c r="F18" i="1"/>
  <c r="C18" i="1"/>
  <c r="J17" i="1"/>
  <c r="H17" i="1" s="1"/>
  <c r="I17" i="1"/>
  <c r="F17" i="1"/>
  <c r="C17" i="1"/>
  <c r="J16" i="1"/>
  <c r="H16" i="1" s="1"/>
  <c r="I16" i="1"/>
  <c r="F16" i="1"/>
  <c r="C16" i="1"/>
  <c r="J15" i="1"/>
  <c r="H15" i="1" s="1"/>
  <c r="I15" i="1"/>
  <c r="F15" i="1"/>
  <c r="C15" i="1"/>
  <c r="J14" i="1"/>
  <c r="I14" i="1"/>
  <c r="F14" i="1"/>
  <c r="C14" i="1"/>
  <c r="K12" i="1"/>
  <c r="C12" i="1"/>
  <c r="K11" i="1"/>
  <c r="C11" i="1"/>
  <c r="K10" i="1"/>
  <c r="C10" i="1"/>
  <c r="G8" i="1"/>
  <c r="K18" i="1" l="1"/>
  <c r="K19" i="1"/>
  <c r="K16" i="1"/>
  <c r="H18" i="1"/>
  <c r="K15" i="1"/>
  <c r="K14" i="1"/>
  <c r="H19" i="1"/>
  <c r="K17" i="1"/>
  <c r="K20" i="1"/>
</calcChain>
</file>

<file path=xl/sharedStrings.xml><?xml version="1.0" encoding="utf-8"?>
<sst xmlns="http://schemas.openxmlformats.org/spreadsheetml/2006/main" count="106" uniqueCount="66">
  <si>
    <t>상품 제안서</t>
    <phoneticPr fontId="4" type="noConversion"/>
  </si>
  <si>
    <t>거래처명</t>
    <phoneticPr fontId="4" type="noConversion"/>
  </si>
  <si>
    <t>업체명</t>
    <phoneticPr fontId="4" type="noConversion"/>
  </si>
  <si>
    <t>담당자</t>
    <phoneticPr fontId="4" type="noConversion"/>
  </si>
  <si>
    <t>전화번호</t>
    <phoneticPr fontId="4" type="noConversion"/>
  </si>
  <si>
    <t>E-mail</t>
  </si>
  <si>
    <t>합   계</t>
    <phoneticPr fontId="4" type="noConversion"/>
  </si>
  <si>
    <t>상 품 명</t>
  </si>
  <si>
    <t>상품구성</t>
    <phoneticPr fontId="12" type="noConversion"/>
  </si>
  <si>
    <t>과세
여부</t>
    <phoneticPr fontId="12" type="noConversion"/>
  </si>
  <si>
    <t>배송
방법</t>
    <phoneticPr fontId="12" type="noConversion"/>
  </si>
  <si>
    <t>박스
입수</t>
    <phoneticPr fontId="12" type="noConversion"/>
  </si>
  <si>
    <t>주문
수량</t>
    <phoneticPr fontId="4" type="noConversion"/>
  </si>
  <si>
    <t>납품가(원)</t>
    <phoneticPr fontId="4" type="noConversion"/>
  </si>
  <si>
    <t>정상가</t>
    <phoneticPr fontId="4" type="noConversion"/>
  </si>
  <si>
    <t>할인가</t>
    <phoneticPr fontId="4" type="noConversion"/>
  </si>
  <si>
    <t>할인율</t>
    <phoneticPr fontId="4" type="noConversion"/>
  </si>
  <si>
    <t>이미지</t>
    <phoneticPr fontId="4" type="noConversion"/>
  </si>
  <si>
    <t>감사 1호</t>
    <phoneticPr fontId="9" type="noConversion"/>
  </si>
  <si>
    <t>면세</t>
    <phoneticPr fontId="12" type="noConversion"/>
  </si>
  <si>
    <t>미소 2호</t>
    <phoneticPr fontId="9" type="noConversion"/>
  </si>
  <si>
    <t>드림 2호</t>
    <phoneticPr fontId="9" type="noConversion"/>
  </si>
  <si>
    <t>기쁨 1호</t>
    <phoneticPr fontId="9" type="noConversion"/>
  </si>
  <si>
    <t>위 견적 유효기간은 견적일로 2개월 입니다.
배송비 별도상품으로 배송비 추가됩니다.</t>
    <phoneticPr fontId="12" type="noConversion"/>
  </si>
  <si>
    <t>상품 견적서</t>
    <phoneticPr fontId="4" type="noConversion"/>
  </si>
  <si>
    <t>E-mail</t>
    <phoneticPr fontId="4" type="noConversion"/>
  </si>
  <si>
    <t>납품가</t>
    <phoneticPr fontId="4" type="noConversion"/>
  </si>
  <si>
    <t>프리미엄 2호</t>
    <phoneticPr fontId="9" type="noConversion"/>
  </si>
  <si>
    <t>발효명가 3호</t>
    <phoneticPr fontId="9" type="noConversion"/>
  </si>
  <si>
    <t>명진 1호</t>
    <phoneticPr fontId="9" type="noConversion"/>
  </si>
  <si>
    <t>명품 S5호</t>
    <phoneticPr fontId="9" type="noConversion"/>
  </si>
  <si>
    <t>명품 S2호</t>
    <phoneticPr fontId="9" type="noConversion"/>
  </si>
  <si>
    <t>특선 3호</t>
    <phoneticPr fontId="9" type="noConversion"/>
  </si>
  <si>
    <t>특선 4호</t>
    <phoneticPr fontId="9" type="noConversion"/>
  </si>
  <si>
    <t>양조 생명물간장 500mL×1
양조 깔끔한국간장 500mL×1
신앙촌기장미역60g×1</t>
    <phoneticPr fontId="9" type="noConversion"/>
  </si>
  <si>
    <t>위 견적 유효기간은 견적일로 2개월 입니다.</t>
    <phoneticPr fontId="9" type="noConversion"/>
  </si>
  <si>
    <t>상품명</t>
    <phoneticPr fontId="9" type="noConversion"/>
  </si>
  <si>
    <t>제조사</t>
    <phoneticPr fontId="9" type="noConversion"/>
  </si>
  <si>
    <t>시중가격</t>
    <phoneticPr fontId="9" type="noConversion"/>
  </si>
  <si>
    <t>상품이미지</t>
    <phoneticPr fontId="9" type="noConversion"/>
  </si>
  <si>
    <t>생명물식품주식회사</t>
    <phoneticPr fontId="9" type="noConversion"/>
  </si>
  <si>
    <t>상품설명서</t>
    <phoneticPr fontId="9" type="noConversion"/>
  </si>
  <si>
    <t>상품규격</t>
    <phoneticPr fontId="9" type="noConversion"/>
  </si>
  <si>
    <t>원재료명 및 함량</t>
    <phoneticPr fontId="9" type="noConversion"/>
  </si>
  <si>
    <t>양조 생명물간장 500mL×2
양조 깔끔한국간장 500mL×1</t>
  </si>
  <si>
    <t>양조 생명물간장 860mL×2</t>
  </si>
  <si>
    <t>양조 생명물간장 860mL×1
양조 깔끔한국간장 860mL×1</t>
  </si>
  <si>
    <t>인도산 유기농 참기름 220mL×1
양조 생명물간장 500mL×2
양조 테이블간장 120mL×2
양조 테이블국간장 120mL×2</t>
    <phoneticPr fontId="9" type="noConversion"/>
  </si>
  <si>
    <t>[간장]
* 식품안전시스템 FSSC 22000 인증 취득
* 양조간장의 땅속발효 제조시스템 특허 등록
* 땅속발효공법을 이용한 양조간장의 제조방법 특허 등록
* 바이오제닉 아민의 생성을 억제 시키는 종균 및 그 제조방법
* 자외선을 이용한 고활성 기능의 종균 및 그 제조방법 특허
* 6개월 이상 클래식 음악 발효숙성
* 70년 전통 간장의 5원미 풍부한 명품간장
[유기농(인도산)참기름]
* 딱 한번 착유로 고소함과 깊은 풍미가 가득합니다.
* 유기농(인도산) 통참깨 사용</t>
    <phoneticPr fontId="9" type="noConversion"/>
  </si>
  <si>
    <t>[간장]
* 식품안전시스템 FSSC 22000 인증 취득
* 양조간장의 땅속발효 제조시스템 특허 등록
* 땅속발효공법을 이용한 양조간장의 제조방법 특허 등록
* 바이오제닉 아민의 생성을 억제 시키는 종균 및 그 제조방법
* 자외선을 이용한 고활성 기능의 종균 및 그 제조방법 특허
* 6개월 이상 클래식 음악 발효숙성
* 70년 전통 간장의 5원미 풍부한 명품간장
[미역]
*청정해역에서 자란 신앙촌 기장미역은 예부터 임금님의 수라상에 오를 정도로 뛰어난 맛과 품질을 자랑합니다.</t>
    <phoneticPr fontId="9" type="noConversion"/>
  </si>
  <si>
    <t>고소한 맛 그대로 신앙촌 참기름 220mL×1
양조 생명물간장 500mL×2
양조 테이블간장 120mL×2
양조 테이블국간장 120mL×2</t>
    <phoneticPr fontId="9" type="noConversion"/>
  </si>
  <si>
    <t>[간장]
* 식품안전시스템 FSSC 22000 인증 취득
* 양조간장의 땅속발효 제조시스템 특허 등록
* 땅속발효공법을 이용한 양조간장의 제조방법 특허 등록
* 바이오제닉 아민의 생성을 억제 시키는 종균 및 그 제조방법
* 자외선을 이용한 고활성 기능의 종균 및 그 제조방법 특허
* 6개월 이상 클래식 음악 발효숙성
* 70년 전통 간장의 5원미 풍부한 명품간장</t>
    <phoneticPr fontId="9" type="noConversion"/>
  </si>
  <si>
    <t>양조 생명물간장 500mL×3
양조 테이블간장 120mL×2
양조 테이블국간장 120mL×2</t>
    <phoneticPr fontId="9" type="noConversion"/>
  </si>
  <si>
    <t>양조 생명물간장 500mL×3
양조 깔끔한국간장 500mL×1</t>
    <phoneticPr fontId="9" type="noConversion"/>
  </si>
  <si>
    <t>[간장]정제수, 탈지대두(인도산), 소맥(밀:미국산), 천일염(호주산), 주정, 결정과당, 효모추출물, 정제소금, 스테비올배당체(감미료), 자몽종자추출물 대두, 밀 함유
[국간장]정제수, 천일염(호주산), 탈지대두(인도산), 소맥(밀:미국산), 주정, 정제소금 대두, 밀 함유
[참기름] 유기농참깨 100%(인도산)
[미역] 미역 100%(국내산)</t>
    <phoneticPr fontId="9" type="noConversion"/>
  </si>
  <si>
    <t>명품S 5호</t>
    <phoneticPr fontId="9" type="noConversion"/>
  </si>
  <si>
    <t>[간장]정제수, 탈지대두(인도산), 소맥(밀:미국산), 천일염(호주산), 주정, 결정과당, 효모추출물, 정제소금, 스테비올배당체(감미료), 자몽종자추출물 대두, 밀 함유
[국간장]정제수, 천일염(호주산), 탈지대두(인도산), 소맥(밀:미국산), 주정, 정제소금 대두, 밀 함유</t>
    <phoneticPr fontId="9" type="noConversion"/>
  </si>
  <si>
    <t>배송</t>
    <phoneticPr fontId="12" type="noConversion"/>
  </si>
  <si>
    <t>배송비 3,000원</t>
    <phoneticPr fontId="9" type="noConversion"/>
  </si>
  <si>
    <t>무료배송</t>
    <phoneticPr fontId="9" type="noConversion"/>
  </si>
  <si>
    <t>박스
입수</t>
    <phoneticPr fontId="9" type="noConversion"/>
  </si>
  <si>
    <t>김영희</t>
    <phoneticPr fontId="9" type="noConversion"/>
  </si>
  <si>
    <t>010-9010-5123</t>
    <phoneticPr fontId="9" type="noConversion"/>
  </si>
  <si>
    <t>yeosuo@naver.com</t>
    <phoneticPr fontId="9" type="noConversion"/>
  </si>
  <si>
    <t>안산상공회의소</t>
    <phoneticPr fontId="9" type="noConversion"/>
  </si>
  <si>
    <t>롯데백화점 안산점 생명물식품 간장선물세트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</si>
</sst>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;@"/>
    <numFmt numFmtId="177" formatCode="0_);[Red]\(0\)"/>
  </numFmts>
  <fonts count="25">
    <font>
      <sz val="10"/>
      <color theme="1"/>
      <name val="나눔고딕"/>
      <family val="2"/>
      <charset val="129"/>
    </font>
    <font>
      <sz val="11"/>
      <name val="굴림체"/>
      <family val="3"/>
      <charset val="129"/>
    </font>
    <font>
      <b/>
      <sz val="16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8"/>
      <name val="굴림체"/>
      <family val="3"/>
      <charset val="129"/>
    </font>
    <font>
      <sz val="10"/>
      <color theme="1"/>
      <name val="나눔고딕"/>
      <family val="2"/>
      <charset val="129"/>
    </font>
    <font>
      <sz val="10"/>
      <color theme="1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8"/>
      <name val="나눔고딕"/>
      <family val="2"/>
      <charset val="129"/>
    </font>
    <font>
      <b/>
      <sz val="12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sz val="8"/>
      <name val="맑은 고딕"/>
      <family val="3"/>
      <charset val="129"/>
    </font>
    <font>
      <b/>
      <sz val="14"/>
      <name val="맑은 고딕"/>
      <family val="3"/>
      <charset val="129"/>
      <scheme val="minor"/>
    </font>
    <font>
      <sz val="14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b/>
      <sz val="16"/>
      <name val="나눔고딕"/>
      <family val="3"/>
      <charset val="129"/>
    </font>
    <font>
      <sz val="10"/>
      <name val="나눔고딕"/>
      <family val="3"/>
      <charset val="129"/>
    </font>
    <font>
      <sz val="11"/>
      <name val="나눔고딕"/>
      <family val="3"/>
      <charset val="129"/>
    </font>
    <font>
      <b/>
      <sz val="12"/>
      <name val="나눔고딕"/>
      <family val="3"/>
      <charset val="129"/>
    </font>
    <font>
      <b/>
      <sz val="11"/>
      <name val="나눔고딕"/>
      <family val="3"/>
      <charset val="129"/>
    </font>
    <font>
      <sz val="12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sz val="11"/>
      <color theme="1"/>
      <name val="나눔고딕"/>
      <family val="2"/>
      <charset val="129"/>
    </font>
    <font>
      <u/>
      <sz val="10"/>
      <color theme="10"/>
      <name val="나눔고딕"/>
      <family val="2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6"/>
      </top>
      <bottom style="thin">
        <color theme="6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</cellStyleXfs>
  <cellXfs count="107">
    <xf numFmtId="0" fontId="0" fillId="0" borderId="0" xfId="0">
      <alignment vertical="center"/>
    </xf>
    <xf numFmtId="0" fontId="6" fillId="0" borderId="0" xfId="0" applyFont="1">
      <alignment vertical="center"/>
    </xf>
    <xf numFmtId="0" fontId="7" fillId="0" borderId="0" xfId="2" applyFont="1" applyAlignment="1">
      <alignment horizontal="left" vertical="center"/>
    </xf>
    <xf numFmtId="0" fontId="7" fillId="0" borderId="0" xfId="2" applyFont="1" applyAlignment="1">
      <alignment horizontal="center" vertical="center"/>
    </xf>
    <xf numFmtId="176" fontId="7" fillId="0" borderId="0" xfId="2" applyNumberFormat="1" applyFont="1" applyAlignment="1">
      <alignment horizontal="right" vertical="center"/>
    </xf>
    <xf numFmtId="0" fontId="8" fillId="2" borderId="4" xfId="2" applyFont="1" applyFill="1" applyBorder="1" applyAlignment="1">
      <alignment horizontal="center" vertical="center" wrapText="1"/>
    </xf>
    <xf numFmtId="0" fontId="8" fillId="2" borderId="7" xfId="2" applyFont="1" applyFill="1" applyBorder="1" applyAlignment="1">
      <alignment horizontal="center" vertical="center" wrapText="1"/>
    </xf>
    <xf numFmtId="0" fontId="8" fillId="2" borderId="10" xfId="2" applyFont="1" applyFill="1" applyBorder="1" applyAlignment="1">
      <alignment horizontal="center" vertical="center" wrapText="1"/>
    </xf>
    <xf numFmtId="0" fontId="10" fillId="0" borderId="2" xfId="2" applyFont="1" applyBorder="1" applyAlignment="1">
      <alignment horizontal="center" vertical="center"/>
    </xf>
    <xf numFmtId="0" fontId="11" fillId="2" borderId="18" xfId="2" applyFont="1" applyFill="1" applyBorder="1" applyAlignment="1">
      <alignment horizontal="center" vertical="center"/>
    </xf>
    <xf numFmtId="0" fontId="11" fillId="2" borderId="19" xfId="2" applyFont="1" applyFill="1" applyBorder="1" applyAlignment="1">
      <alignment horizontal="center" vertical="center"/>
    </xf>
    <xf numFmtId="0" fontId="11" fillId="2" borderId="19" xfId="2" applyFont="1" applyFill="1" applyBorder="1" applyAlignment="1">
      <alignment horizontal="center" vertical="center" wrapText="1"/>
    </xf>
    <xf numFmtId="0" fontId="11" fillId="2" borderId="20" xfId="2" applyFont="1" applyFill="1" applyBorder="1" applyAlignment="1">
      <alignment horizontal="center" vertical="center" wrapText="1"/>
    </xf>
    <xf numFmtId="0" fontId="11" fillId="2" borderId="21" xfId="2" applyFont="1" applyFill="1" applyBorder="1" applyAlignment="1">
      <alignment horizontal="center" vertical="center" wrapText="1"/>
    </xf>
    <xf numFmtId="0" fontId="11" fillId="2" borderId="22" xfId="2" applyFont="1" applyFill="1" applyBorder="1" applyAlignment="1">
      <alignment horizontal="center" vertical="center" wrapText="1"/>
    </xf>
    <xf numFmtId="0" fontId="11" fillId="2" borderId="23" xfId="2" applyFont="1" applyFill="1" applyBorder="1" applyAlignment="1">
      <alignment horizontal="center" vertical="center" wrapText="1"/>
    </xf>
    <xf numFmtId="0" fontId="11" fillId="2" borderId="24" xfId="2" applyFont="1" applyFill="1" applyBorder="1" applyAlignment="1">
      <alignment horizontal="center" vertical="center"/>
    </xf>
    <xf numFmtId="0" fontId="6" fillId="0" borderId="25" xfId="0" applyFont="1" applyBorder="1" applyAlignment="1">
      <alignment horizontal="center" vertical="center" shrinkToFit="1"/>
    </xf>
    <xf numFmtId="0" fontId="7" fillId="0" borderId="26" xfId="2" applyFont="1" applyBorder="1" applyAlignment="1">
      <alignment horizontal="left" vertical="center" wrapText="1"/>
    </xf>
    <xf numFmtId="0" fontId="7" fillId="0" borderId="26" xfId="2" applyFont="1" applyBorder="1" applyAlignment="1">
      <alignment horizontal="center" vertical="center" wrapText="1"/>
    </xf>
    <xf numFmtId="0" fontId="14" fillId="0" borderId="26" xfId="2" applyFont="1" applyBorder="1" applyAlignment="1">
      <alignment horizontal="center" vertical="center" wrapText="1"/>
    </xf>
    <xf numFmtId="41" fontId="14" fillId="0" borderId="26" xfId="1" applyFont="1" applyBorder="1" applyAlignment="1">
      <alignment horizontal="center" vertical="center"/>
    </xf>
    <xf numFmtId="41" fontId="13" fillId="0" borderId="27" xfId="3" applyFont="1" applyBorder="1" applyAlignment="1">
      <alignment horizontal="center" vertical="center"/>
    </xf>
    <xf numFmtId="41" fontId="14" fillId="0" borderId="7" xfId="3" applyFont="1" applyBorder="1" applyAlignment="1">
      <alignment horizontal="center" vertical="center"/>
    </xf>
    <xf numFmtId="41" fontId="14" fillId="0" borderId="26" xfId="3" applyFont="1" applyBorder="1" applyAlignment="1">
      <alignment horizontal="center" vertical="center"/>
    </xf>
    <xf numFmtId="9" fontId="14" fillId="0" borderId="27" xfId="4" applyFont="1" applyBorder="1" applyAlignment="1">
      <alignment horizontal="center" vertical="center"/>
    </xf>
    <xf numFmtId="0" fontId="8" fillId="0" borderId="9" xfId="2" applyFont="1" applyBorder="1" applyAlignment="1">
      <alignment horizontal="center" vertical="center"/>
    </xf>
    <xf numFmtId="41" fontId="14" fillId="0" borderId="27" xfId="3" applyFont="1" applyBorder="1" applyAlignment="1">
      <alignment horizontal="center" vertical="center"/>
    </xf>
    <xf numFmtId="177" fontId="15" fillId="0" borderId="7" xfId="2" applyNumberFormat="1" applyFont="1" applyBorder="1" applyAlignment="1">
      <alignment horizontal="center" vertical="center" wrapText="1" shrinkToFit="1"/>
    </xf>
    <xf numFmtId="0" fontId="6" fillId="0" borderId="0" xfId="0" applyFont="1" applyAlignment="1">
      <alignment horizontal="center" vertical="center"/>
    </xf>
    <xf numFmtId="0" fontId="17" fillId="0" borderId="0" xfId="2" applyFont="1" applyAlignment="1">
      <alignment horizontal="left" vertical="center"/>
    </xf>
    <xf numFmtId="0" fontId="17" fillId="0" borderId="0" xfId="2" applyFont="1" applyAlignment="1">
      <alignment horizontal="center" vertical="center"/>
    </xf>
    <xf numFmtId="176" fontId="17" fillId="0" borderId="0" xfId="2" applyNumberFormat="1" applyFont="1" applyAlignment="1">
      <alignment horizontal="right" vertical="center"/>
    </xf>
    <xf numFmtId="0" fontId="18" fillId="2" borderId="4" xfId="2" applyFont="1" applyFill="1" applyBorder="1" applyAlignment="1">
      <alignment horizontal="center" vertical="center" wrapText="1"/>
    </xf>
    <xf numFmtId="0" fontId="18" fillId="2" borderId="7" xfId="2" applyFont="1" applyFill="1" applyBorder="1" applyAlignment="1">
      <alignment horizontal="center" vertical="center" wrapText="1"/>
    </xf>
    <xf numFmtId="0" fontId="18" fillId="2" borderId="10" xfId="2" applyFont="1" applyFill="1" applyBorder="1" applyAlignment="1">
      <alignment horizontal="center" vertical="center" wrapText="1"/>
    </xf>
    <xf numFmtId="41" fontId="18" fillId="2" borderId="33" xfId="2" applyNumberFormat="1" applyFont="1" applyFill="1" applyBorder="1" applyAlignment="1">
      <alignment horizontal="center" vertical="center"/>
    </xf>
    <xf numFmtId="0" fontId="20" fillId="2" borderId="35" xfId="2" applyFont="1" applyFill="1" applyBorder="1" applyAlignment="1">
      <alignment horizontal="center" vertical="center"/>
    </xf>
    <xf numFmtId="0" fontId="20" fillId="2" borderId="36" xfId="2" applyFont="1" applyFill="1" applyBorder="1" applyAlignment="1">
      <alignment horizontal="center" vertical="center"/>
    </xf>
    <xf numFmtId="0" fontId="20" fillId="2" borderId="19" xfId="2" applyFont="1" applyFill="1" applyBorder="1" applyAlignment="1">
      <alignment horizontal="center" vertical="center" wrapText="1"/>
    </xf>
    <xf numFmtId="0" fontId="20" fillId="2" borderId="36" xfId="2" applyFont="1" applyFill="1" applyBorder="1" applyAlignment="1">
      <alignment horizontal="center" vertical="center" wrapText="1"/>
    </xf>
    <xf numFmtId="0" fontId="20" fillId="2" borderId="37" xfId="2" applyFont="1" applyFill="1" applyBorder="1" applyAlignment="1">
      <alignment horizontal="center" vertical="center" wrapText="1"/>
    </xf>
    <xf numFmtId="0" fontId="20" fillId="2" borderId="38" xfId="2" applyFont="1" applyFill="1" applyBorder="1" applyAlignment="1">
      <alignment horizontal="center" vertical="center" wrapText="1"/>
    </xf>
    <xf numFmtId="0" fontId="20" fillId="2" borderId="39" xfId="2" applyFont="1" applyFill="1" applyBorder="1" applyAlignment="1">
      <alignment horizontal="center" vertical="center" wrapText="1"/>
    </xf>
    <xf numFmtId="0" fontId="20" fillId="2" borderId="3" xfId="2" applyFont="1" applyFill="1" applyBorder="1" applyAlignment="1">
      <alignment horizontal="center" vertical="center"/>
    </xf>
    <xf numFmtId="0" fontId="6" fillId="0" borderId="40" xfId="0" applyFont="1" applyBorder="1" applyAlignment="1">
      <alignment horizontal="center" vertical="center" shrinkToFit="1"/>
    </xf>
    <xf numFmtId="0" fontId="7" fillId="0" borderId="41" xfId="2" applyFont="1" applyBorder="1" applyAlignment="1">
      <alignment horizontal="left" vertical="center" wrapText="1"/>
    </xf>
    <xf numFmtId="0" fontId="7" fillId="0" borderId="41" xfId="2" applyFont="1" applyBorder="1" applyAlignment="1">
      <alignment horizontal="center" vertical="center" wrapText="1"/>
    </xf>
    <xf numFmtId="9" fontId="7" fillId="0" borderId="43" xfId="4" applyFont="1" applyBorder="1" applyAlignment="1">
      <alignment horizontal="center" vertical="center"/>
    </xf>
    <xf numFmtId="0" fontId="18" fillId="0" borderId="44" xfId="2" applyFont="1" applyBorder="1" applyAlignment="1">
      <alignment horizontal="center" vertical="center"/>
    </xf>
    <xf numFmtId="41" fontId="7" fillId="0" borderId="45" xfId="3" applyFont="1" applyBorder="1" applyAlignment="1">
      <alignment horizontal="center" vertical="center"/>
    </xf>
    <xf numFmtId="41" fontId="7" fillId="0" borderId="46" xfId="3" applyFont="1" applyBorder="1" applyAlignment="1">
      <alignment horizontal="center" vertical="center"/>
    </xf>
    <xf numFmtId="9" fontId="7" fillId="0" borderId="47" xfId="4" applyFont="1" applyBorder="1" applyAlignment="1">
      <alignment horizontal="center" vertical="center"/>
    </xf>
    <xf numFmtId="41" fontId="21" fillId="0" borderId="42" xfId="3" applyFont="1" applyBorder="1" applyAlignment="1">
      <alignment horizontal="center" vertical="center"/>
    </xf>
    <xf numFmtId="41" fontId="10" fillId="0" borderId="41" xfId="3" applyFont="1" applyBorder="1" applyAlignment="1">
      <alignment horizontal="center" vertical="center"/>
    </xf>
    <xf numFmtId="0" fontId="22" fillId="0" borderId="40" xfId="0" applyFont="1" applyBorder="1" applyAlignment="1">
      <alignment horizontal="center" vertical="center" shrinkToFit="1"/>
    </xf>
    <xf numFmtId="0" fontId="8" fillId="0" borderId="41" xfId="2" applyFont="1" applyBorder="1" applyAlignment="1">
      <alignment horizontal="left" vertical="center" wrapText="1"/>
    </xf>
    <xf numFmtId="0" fontId="22" fillId="0" borderId="25" xfId="0" applyFont="1" applyBorder="1" applyAlignment="1">
      <alignment horizontal="center" vertical="center" shrinkToFit="1"/>
    </xf>
    <xf numFmtId="41" fontId="13" fillId="0" borderId="26" xfId="3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52" xfId="0" applyBorder="1">
      <alignment vertical="center"/>
    </xf>
    <xf numFmtId="0" fontId="0" fillId="0" borderId="52" xfId="0" applyBorder="1" applyAlignment="1">
      <alignment vertical="center" wrapText="1"/>
    </xf>
    <xf numFmtId="42" fontId="0" fillId="0" borderId="52" xfId="0" applyNumberFormat="1" applyBorder="1" applyAlignment="1">
      <alignment horizontal="left" vertical="center" indent="1"/>
    </xf>
    <xf numFmtId="42" fontId="23" fillId="0" borderId="52" xfId="0" applyNumberFormat="1" applyFont="1" applyBorder="1" applyAlignment="1">
      <alignment horizontal="left" vertical="center" indent="1"/>
    </xf>
    <xf numFmtId="0" fontId="10" fillId="0" borderId="14" xfId="2" applyFont="1" applyBorder="1" applyAlignment="1">
      <alignment horizontal="center" vertical="center"/>
    </xf>
    <xf numFmtId="0" fontId="10" fillId="0" borderId="15" xfId="2" applyFont="1" applyBorder="1" applyAlignment="1">
      <alignment horizontal="center" vertical="center"/>
    </xf>
    <xf numFmtId="177" fontId="10" fillId="0" borderId="2" xfId="3" applyNumberFormat="1" applyFont="1" applyBorder="1" applyAlignment="1">
      <alignment horizontal="left" vertical="center"/>
    </xf>
    <xf numFmtId="177" fontId="10" fillId="0" borderId="16" xfId="3" applyNumberFormat="1" applyFont="1" applyBorder="1" applyAlignment="1">
      <alignment horizontal="left" vertical="center"/>
    </xf>
    <xf numFmtId="177" fontId="10" fillId="0" borderId="17" xfId="3" applyNumberFormat="1" applyFont="1" applyBorder="1" applyAlignment="1">
      <alignment horizontal="left" vertical="center"/>
    </xf>
    <xf numFmtId="0" fontId="21" fillId="0" borderId="28" xfId="2" applyFont="1" applyBorder="1" applyAlignment="1">
      <alignment horizontal="left" vertical="top" wrapText="1" indent="2"/>
    </xf>
    <xf numFmtId="0" fontId="21" fillId="0" borderId="29" xfId="2" applyFont="1" applyBorder="1" applyAlignment="1">
      <alignment horizontal="left" vertical="top" wrapText="1" indent="2"/>
    </xf>
    <xf numFmtId="0" fontId="21" fillId="0" borderId="30" xfId="2" applyFont="1" applyBorder="1" applyAlignment="1">
      <alignment horizontal="left" vertical="top" wrapText="1" indent="2"/>
    </xf>
    <xf numFmtId="0" fontId="2" fillId="0" borderId="1" xfId="2" applyFont="1" applyBorder="1" applyAlignment="1">
      <alignment horizontal="center" vertical="center" wrapText="1"/>
    </xf>
    <xf numFmtId="0" fontId="2" fillId="0" borderId="2" xfId="2" applyFont="1" applyBorder="1" applyAlignment="1">
      <alignment horizontal="center" vertical="center" wrapText="1"/>
    </xf>
    <xf numFmtId="0" fontId="2" fillId="0" borderId="3" xfId="2" applyFont="1" applyBorder="1" applyAlignment="1">
      <alignment horizontal="center" vertical="center" wrapText="1"/>
    </xf>
    <xf numFmtId="0" fontId="8" fillId="0" borderId="5" xfId="2" applyFont="1" applyBorder="1" applyAlignment="1">
      <alignment horizontal="left" vertical="center" indent="1"/>
    </xf>
    <xf numFmtId="0" fontId="8" fillId="0" borderId="6" xfId="2" applyFont="1" applyBorder="1" applyAlignment="1">
      <alignment horizontal="left" vertical="center" indent="1"/>
    </xf>
    <xf numFmtId="0" fontId="8" fillId="0" borderId="8" xfId="2" applyFont="1" applyBorder="1" applyAlignment="1">
      <alignment horizontal="left" vertical="center" indent="1"/>
    </xf>
    <xf numFmtId="0" fontId="8" fillId="0" borderId="9" xfId="2" applyFont="1" applyBorder="1" applyAlignment="1">
      <alignment horizontal="left" vertical="center" indent="1"/>
    </xf>
    <xf numFmtId="0" fontId="8" fillId="0" borderId="11" xfId="2" applyFont="1" applyBorder="1" applyAlignment="1">
      <alignment horizontal="left" vertical="center" indent="1"/>
    </xf>
    <xf numFmtId="0" fontId="8" fillId="2" borderId="11" xfId="2" applyFont="1" applyFill="1" applyBorder="1" applyAlignment="1">
      <alignment horizontal="center" vertical="center"/>
    </xf>
    <xf numFmtId="0" fontId="8" fillId="2" borderId="12" xfId="2" applyFont="1" applyFill="1" applyBorder="1" applyAlignment="1">
      <alignment horizontal="center" vertical="center"/>
    </xf>
    <xf numFmtId="0" fontId="6" fillId="0" borderId="13" xfId="0" applyFont="1" applyBorder="1" applyAlignment="1">
      <alignment horizontal="left" vertical="center" indent="1"/>
    </xf>
    <xf numFmtId="0" fontId="6" fillId="0" borderId="11" xfId="0" applyFont="1" applyBorder="1" applyAlignment="1">
      <alignment horizontal="left" vertical="center" indent="1"/>
    </xf>
    <xf numFmtId="0" fontId="19" fillId="0" borderId="34" xfId="2" applyFont="1" applyBorder="1" applyAlignment="1">
      <alignment horizontal="center" vertical="center"/>
    </xf>
    <xf numFmtId="0" fontId="19" fillId="0" borderId="16" xfId="2" applyFont="1" applyBorder="1" applyAlignment="1">
      <alignment horizontal="center" vertical="center"/>
    </xf>
    <xf numFmtId="0" fontId="19" fillId="0" borderId="24" xfId="2" applyFont="1" applyBorder="1" applyAlignment="1">
      <alignment horizontal="center" vertical="center"/>
    </xf>
    <xf numFmtId="0" fontId="6" fillId="0" borderId="50" xfId="0" applyFont="1" applyBorder="1" applyAlignment="1">
      <alignment horizontal="left" vertical="top" indent="2" shrinkToFit="1"/>
    </xf>
    <xf numFmtId="0" fontId="6" fillId="0" borderId="51" xfId="0" applyFont="1" applyBorder="1" applyAlignment="1">
      <alignment horizontal="left" vertical="top" indent="2" shrinkToFit="1"/>
    </xf>
    <xf numFmtId="0" fontId="6" fillId="0" borderId="48" xfId="0" applyFont="1" applyBorder="1" applyAlignment="1">
      <alignment horizontal="left" vertical="top" indent="2" shrinkToFit="1"/>
    </xf>
    <xf numFmtId="0" fontId="16" fillId="0" borderId="1" xfId="2" applyFont="1" applyBorder="1" applyAlignment="1">
      <alignment horizontal="center" vertical="center" wrapText="1"/>
    </xf>
    <xf numFmtId="0" fontId="16" fillId="0" borderId="2" xfId="2" applyFont="1" applyBorder="1" applyAlignment="1">
      <alignment horizontal="center" vertical="center" wrapText="1"/>
    </xf>
    <xf numFmtId="0" fontId="16" fillId="0" borderId="3" xfId="2" applyFont="1" applyBorder="1" applyAlignment="1">
      <alignment horizontal="center" vertical="center" wrapText="1"/>
    </xf>
    <xf numFmtId="0" fontId="18" fillId="0" borderId="31" xfId="2" applyFont="1" applyBorder="1" applyAlignment="1">
      <alignment horizontal="left" vertical="center" indent="1"/>
    </xf>
    <xf numFmtId="0" fontId="18" fillId="0" borderId="5" xfId="2" applyFont="1" applyBorder="1" applyAlignment="1">
      <alignment horizontal="left" vertical="center" indent="1"/>
    </xf>
    <xf numFmtId="0" fontId="18" fillId="0" borderId="6" xfId="2" applyFont="1" applyBorder="1" applyAlignment="1">
      <alignment horizontal="left" vertical="center" indent="1"/>
    </xf>
    <xf numFmtId="0" fontId="18" fillId="0" borderId="32" xfId="2" applyFont="1" applyBorder="1" applyAlignment="1">
      <alignment horizontal="left" vertical="center" indent="1"/>
    </xf>
    <xf numFmtId="0" fontId="18" fillId="0" borderId="8" xfId="2" applyFont="1" applyBorder="1" applyAlignment="1">
      <alignment horizontal="left" vertical="center" indent="1"/>
    </xf>
    <xf numFmtId="0" fontId="18" fillId="0" borderId="9" xfId="2" applyFont="1" applyBorder="1" applyAlignment="1">
      <alignment horizontal="left" vertical="center" indent="1"/>
    </xf>
    <xf numFmtId="0" fontId="18" fillId="0" borderId="13" xfId="2" quotePrefix="1" applyFont="1" applyBorder="1" applyAlignment="1">
      <alignment horizontal="left" vertical="center" indent="1"/>
    </xf>
    <xf numFmtId="0" fontId="18" fillId="0" borderId="11" xfId="2" applyFont="1" applyBorder="1" applyAlignment="1">
      <alignment horizontal="left" vertical="center" indent="1"/>
    </xf>
    <xf numFmtId="0" fontId="24" fillId="0" borderId="0" xfId="5">
      <alignment vertical="center"/>
    </xf>
    <xf numFmtId="0" fontId="0" fillId="0" borderId="0" xfId="0">
      <alignment vertical="center"/>
    </xf>
    <xf numFmtId="0" fontId="0" fillId="0" borderId="49" xfId="0" applyBorder="1">
      <alignment vertical="center"/>
    </xf>
    <xf numFmtId="0" fontId="0" fillId="0" borderId="52" xfId="0" applyBorder="1" applyAlignment="1">
      <alignment horizontal="left" vertical="center" wrapText="1"/>
    </xf>
    <xf numFmtId="0" fontId="0" fillId="0" borderId="52" xfId="0" applyBorder="1" applyAlignment="1">
      <alignment horizontal="left" vertical="center"/>
    </xf>
  </cellXfs>
  <cellStyles count="6">
    <cellStyle name="백분율 2" xfId="4" xr:uid="{146358EE-1CD4-4962-BFB7-87F0CE5E48FB}"/>
    <cellStyle name="쉼표 [0]" xfId="1" builtinId="6"/>
    <cellStyle name="쉼표 [0] 4" xfId="3" xr:uid="{891E7384-95C9-44B7-9ACE-90A4A4CAFDB5}"/>
    <cellStyle name="표준" xfId="0" builtinId="0"/>
    <cellStyle name="표준 4" xfId="2" xr:uid="{41E657B6-7815-454E-808F-CA8C007AC080}"/>
    <cellStyle name="하이퍼링크" xfId="5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7" Type="http://schemas.openxmlformats.org/officeDocument/2006/relationships/image" Target="../media/image11.jpeg"/><Relationship Id="rId2" Type="http://schemas.openxmlformats.org/officeDocument/2006/relationships/image" Target="../media/image6.png"/><Relationship Id="rId1" Type="http://schemas.openxmlformats.org/officeDocument/2006/relationships/image" Target="../media/image5.png"/><Relationship Id="rId6" Type="http://schemas.openxmlformats.org/officeDocument/2006/relationships/image" Target="../media/image10.jpeg"/><Relationship Id="rId5" Type="http://schemas.openxmlformats.org/officeDocument/2006/relationships/image" Target="../media/image9.png"/><Relationship Id="rId4" Type="http://schemas.openxmlformats.org/officeDocument/2006/relationships/image" Target="../media/image8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png"/><Relationship Id="rId1" Type="http://schemas.openxmlformats.org/officeDocument/2006/relationships/image" Target="../media/image8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137231</xdr:colOff>
      <xdr:row>9</xdr:row>
      <xdr:rowOff>125803</xdr:rowOff>
    </xdr:from>
    <xdr:to>
      <xdr:col>11</xdr:col>
      <xdr:colOff>1974981</xdr:colOff>
      <xdr:row>9</xdr:row>
      <xdr:rowOff>1420477</xdr:rowOff>
    </xdr:to>
    <xdr:pic>
      <xdr:nvPicPr>
        <xdr:cNvPr id="3" name="그림 2">
          <a:extLst>
            <a:ext uri="{FF2B5EF4-FFF2-40B4-BE49-F238E27FC236}">
              <a16:creationId xmlns:a16="http://schemas.microsoft.com/office/drawing/2014/main" id="{99E6BBEC-6E65-4392-A594-311B78274DC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228" t="28800" r="29423" b="27995"/>
        <a:stretch>
          <a:fillRect/>
        </a:stretch>
      </xdr:blipFill>
      <xdr:spPr>
        <a:xfrm>
          <a:off x="7936948" y="3055190"/>
          <a:ext cx="1837750" cy="1294674"/>
        </a:xfrm>
        <a:prstGeom prst="rect">
          <a:avLst/>
        </a:prstGeom>
      </xdr:spPr>
    </xdr:pic>
    <xdr:clientData/>
  </xdr:twoCellAnchor>
  <xdr:twoCellAnchor editAs="oneCell">
    <xdr:from>
      <xdr:col>11</xdr:col>
      <xdr:colOff>344420</xdr:colOff>
      <xdr:row>10</xdr:row>
      <xdr:rowOff>78118</xdr:rowOff>
    </xdr:from>
    <xdr:to>
      <xdr:col>11</xdr:col>
      <xdr:colOff>1735851</xdr:colOff>
      <xdr:row>10</xdr:row>
      <xdr:rowOff>1541674</xdr:rowOff>
    </xdr:to>
    <xdr:pic>
      <xdr:nvPicPr>
        <xdr:cNvPr id="5" name="그림 4">
          <a:extLst>
            <a:ext uri="{FF2B5EF4-FFF2-40B4-BE49-F238E27FC236}">
              <a16:creationId xmlns:a16="http://schemas.microsoft.com/office/drawing/2014/main" id="{D36F81A4-EA0D-4146-ACC5-2E7671D2AC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147300" y="4535818"/>
          <a:ext cx="1395241" cy="1467366"/>
        </a:xfrm>
        <a:prstGeom prst="rect">
          <a:avLst/>
        </a:prstGeom>
      </xdr:spPr>
    </xdr:pic>
    <xdr:clientData/>
  </xdr:twoCellAnchor>
  <xdr:twoCellAnchor editAs="oneCell">
    <xdr:from>
      <xdr:col>11</xdr:col>
      <xdr:colOff>588967</xdr:colOff>
      <xdr:row>12</xdr:row>
      <xdr:rowOff>57725</xdr:rowOff>
    </xdr:from>
    <xdr:to>
      <xdr:col>11</xdr:col>
      <xdr:colOff>1583692</xdr:colOff>
      <xdr:row>12</xdr:row>
      <xdr:rowOff>1521281</xdr:rowOff>
    </xdr:to>
    <xdr:pic>
      <xdr:nvPicPr>
        <xdr:cNvPr id="4" name="그림 3">
          <a:extLst>
            <a:ext uri="{FF2B5EF4-FFF2-40B4-BE49-F238E27FC236}">
              <a16:creationId xmlns:a16="http://schemas.microsoft.com/office/drawing/2014/main" id="{344AD767-D02D-4135-9350-501BC1AEEA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388684" y="7677725"/>
          <a:ext cx="1002345" cy="1463556"/>
        </a:xfrm>
        <a:prstGeom prst="rect">
          <a:avLst/>
        </a:prstGeom>
      </xdr:spPr>
    </xdr:pic>
    <xdr:clientData/>
  </xdr:twoCellAnchor>
  <xdr:twoCellAnchor editAs="oneCell">
    <xdr:from>
      <xdr:col>11</xdr:col>
      <xdr:colOff>201498</xdr:colOff>
      <xdr:row>11</xdr:row>
      <xdr:rowOff>89859</xdr:rowOff>
    </xdr:from>
    <xdr:to>
      <xdr:col>11</xdr:col>
      <xdr:colOff>1851085</xdr:colOff>
      <xdr:row>11</xdr:row>
      <xdr:rowOff>1464754</xdr:rowOff>
    </xdr:to>
    <xdr:pic>
      <xdr:nvPicPr>
        <xdr:cNvPr id="7" name="그림 6">
          <a:extLst>
            <a:ext uri="{FF2B5EF4-FFF2-40B4-BE49-F238E27FC236}">
              <a16:creationId xmlns:a16="http://schemas.microsoft.com/office/drawing/2014/main" id="{8A4271F4-4A88-B04E-6B2A-5FFD317AD2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1215" y="6146321"/>
          <a:ext cx="1645777" cy="13672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205557</xdr:colOff>
      <xdr:row>11</xdr:row>
      <xdr:rowOff>94084</xdr:rowOff>
    </xdr:from>
    <xdr:to>
      <xdr:col>9</xdr:col>
      <xdr:colOff>2039161</xdr:colOff>
      <xdr:row>11</xdr:row>
      <xdr:rowOff>1465821</xdr:rowOff>
    </xdr:to>
    <xdr:pic>
      <xdr:nvPicPr>
        <xdr:cNvPr id="4" name="그림 3">
          <a:extLst>
            <a:ext uri="{FF2B5EF4-FFF2-40B4-BE49-F238E27FC236}">
              <a16:creationId xmlns:a16="http://schemas.microsoft.com/office/drawing/2014/main" id="{F283C5E9-3D17-3989-A208-00C2F045009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159" t="20023" r="23315" b="20094"/>
        <a:stretch>
          <a:fillRect/>
        </a:stretch>
      </xdr:blipFill>
      <xdr:spPr>
        <a:xfrm>
          <a:off x="7871646" y="6147068"/>
          <a:ext cx="1825984" cy="1371737"/>
        </a:xfrm>
        <a:prstGeom prst="rect">
          <a:avLst/>
        </a:prstGeom>
      </xdr:spPr>
    </xdr:pic>
    <xdr:clientData/>
  </xdr:twoCellAnchor>
  <xdr:twoCellAnchor editAs="oneCell">
    <xdr:from>
      <xdr:col>9</xdr:col>
      <xdr:colOff>403248</xdr:colOff>
      <xdr:row>13</xdr:row>
      <xdr:rowOff>82654</xdr:rowOff>
    </xdr:from>
    <xdr:to>
      <xdr:col>9</xdr:col>
      <xdr:colOff>1733230</xdr:colOff>
      <xdr:row>13</xdr:row>
      <xdr:rowOff>1407208</xdr:rowOff>
    </xdr:to>
    <xdr:pic>
      <xdr:nvPicPr>
        <xdr:cNvPr id="6" name="그림 5">
          <a:extLst>
            <a:ext uri="{FF2B5EF4-FFF2-40B4-BE49-F238E27FC236}">
              <a16:creationId xmlns:a16="http://schemas.microsoft.com/office/drawing/2014/main" id="{A1DE76A3-2B09-65F5-3FD8-FE7A48934D1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391" t="19058" r="29087" b="19470"/>
        <a:stretch>
          <a:fillRect/>
        </a:stretch>
      </xdr:blipFill>
      <xdr:spPr>
        <a:xfrm>
          <a:off x="8069337" y="9300396"/>
          <a:ext cx="1341412" cy="1324554"/>
        </a:xfrm>
        <a:prstGeom prst="rect">
          <a:avLst/>
        </a:prstGeom>
      </xdr:spPr>
    </xdr:pic>
    <xdr:clientData/>
  </xdr:twoCellAnchor>
  <xdr:twoCellAnchor editAs="oneCell">
    <xdr:from>
      <xdr:col>9</xdr:col>
      <xdr:colOff>263436</xdr:colOff>
      <xdr:row>12</xdr:row>
      <xdr:rowOff>108026</xdr:rowOff>
    </xdr:from>
    <xdr:to>
      <xdr:col>9</xdr:col>
      <xdr:colOff>1960956</xdr:colOff>
      <xdr:row>12</xdr:row>
      <xdr:rowOff>1431196</xdr:rowOff>
    </xdr:to>
    <xdr:pic>
      <xdr:nvPicPr>
        <xdr:cNvPr id="8" name="그림 7">
          <a:extLst>
            <a:ext uri="{FF2B5EF4-FFF2-40B4-BE49-F238E27FC236}">
              <a16:creationId xmlns:a16="http://schemas.microsoft.com/office/drawing/2014/main" id="{8306081F-C935-D6F5-883D-BB31635494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29525" y="7743389"/>
          <a:ext cx="1712760" cy="1332695"/>
        </a:xfrm>
        <a:prstGeom prst="rect">
          <a:avLst/>
        </a:prstGeom>
      </xdr:spPr>
    </xdr:pic>
    <xdr:clientData/>
  </xdr:twoCellAnchor>
  <xdr:twoCellAnchor editAs="oneCell">
    <xdr:from>
      <xdr:col>9</xdr:col>
      <xdr:colOff>317572</xdr:colOff>
      <xdr:row>10</xdr:row>
      <xdr:rowOff>106302</xdr:rowOff>
    </xdr:from>
    <xdr:to>
      <xdr:col>9</xdr:col>
      <xdr:colOff>1863164</xdr:colOff>
      <xdr:row>10</xdr:row>
      <xdr:rowOff>1465566</xdr:rowOff>
    </xdr:to>
    <xdr:pic>
      <xdr:nvPicPr>
        <xdr:cNvPr id="10" name="그림 9">
          <a:extLst>
            <a:ext uri="{FF2B5EF4-FFF2-40B4-BE49-F238E27FC236}">
              <a16:creationId xmlns:a16="http://schemas.microsoft.com/office/drawing/2014/main" id="{8F532F7C-B48E-A4AA-A322-B6BD44B61D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83661" y="4576907"/>
          <a:ext cx="1545592" cy="1370694"/>
        </a:xfrm>
        <a:prstGeom prst="rect">
          <a:avLst/>
        </a:prstGeom>
      </xdr:spPr>
    </xdr:pic>
    <xdr:clientData/>
  </xdr:twoCellAnchor>
  <xdr:twoCellAnchor editAs="oneCell">
    <xdr:from>
      <xdr:col>9</xdr:col>
      <xdr:colOff>150666</xdr:colOff>
      <xdr:row>9</xdr:row>
      <xdr:rowOff>73730</xdr:rowOff>
    </xdr:from>
    <xdr:to>
      <xdr:col>9</xdr:col>
      <xdr:colOff>1997178</xdr:colOff>
      <xdr:row>9</xdr:row>
      <xdr:rowOff>1522666</xdr:rowOff>
    </xdr:to>
    <xdr:pic>
      <xdr:nvPicPr>
        <xdr:cNvPr id="12" name="그림 11">
          <a:extLst>
            <a:ext uri="{FF2B5EF4-FFF2-40B4-BE49-F238E27FC236}">
              <a16:creationId xmlns:a16="http://schemas.microsoft.com/office/drawing/2014/main" id="{64678E87-77AA-02CE-5E9A-8A2A7B26D9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6755" y="2961956"/>
          <a:ext cx="1836987" cy="1448936"/>
        </a:xfrm>
        <a:prstGeom prst="rect">
          <a:avLst/>
        </a:prstGeom>
      </xdr:spPr>
    </xdr:pic>
    <xdr:clientData/>
  </xdr:twoCellAnchor>
  <xdr:twoCellAnchor editAs="oneCell">
    <xdr:from>
      <xdr:col>9</xdr:col>
      <xdr:colOff>322621</xdr:colOff>
      <xdr:row>14</xdr:row>
      <xdr:rowOff>117190</xdr:rowOff>
    </xdr:from>
    <xdr:to>
      <xdr:col>9</xdr:col>
      <xdr:colOff>1847175</xdr:colOff>
      <xdr:row>14</xdr:row>
      <xdr:rowOff>1488298</xdr:rowOff>
    </xdr:to>
    <xdr:pic>
      <xdr:nvPicPr>
        <xdr:cNvPr id="14" name="그림 13">
          <a:extLst>
            <a:ext uri="{FF2B5EF4-FFF2-40B4-BE49-F238E27FC236}">
              <a16:creationId xmlns:a16="http://schemas.microsoft.com/office/drawing/2014/main" id="{06B680EA-5708-BDCA-6B65-56A8E899083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797" b="6258"/>
        <a:stretch>
          <a:fillRect/>
        </a:stretch>
      </xdr:blipFill>
      <xdr:spPr>
        <a:xfrm>
          <a:off x="7988710" y="10917311"/>
          <a:ext cx="1524554" cy="1371108"/>
        </a:xfrm>
        <a:prstGeom prst="rect">
          <a:avLst/>
        </a:prstGeom>
      </xdr:spPr>
    </xdr:pic>
    <xdr:clientData/>
  </xdr:twoCellAnchor>
  <xdr:twoCellAnchor editAs="oneCell">
    <xdr:from>
      <xdr:col>9</xdr:col>
      <xdr:colOff>322621</xdr:colOff>
      <xdr:row>15</xdr:row>
      <xdr:rowOff>126713</xdr:rowOff>
    </xdr:from>
    <xdr:to>
      <xdr:col>9</xdr:col>
      <xdr:colOff>1844978</xdr:colOff>
      <xdr:row>15</xdr:row>
      <xdr:rowOff>1486442</xdr:rowOff>
    </xdr:to>
    <xdr:pic>
      <xdr:nvPicPr>
        <xdr:cNvPr id="16" name="그림 15">
          <a:extLst>
            <a:ext uri="{FF2B5EF4-FFF2-40B4-BE49-F238E27FC236}">
              <a16:creationId xmlns:a16="http://schemas.microsoft.com/office/drawing/2014/main" id="{517DD693-2477-DE0C-8164-6AAA282F508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494" b="6595"/>
        <a:stretch>
          <a:fillRect/>
        </a:stretch>
      </xdr:blipFill>
      <xdr:spPr>
        <a:xfrm>
          <a:off x="7988710" y="12509213"/>
          <a:ext cx="1522357" cy="135972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473610</xdr:colOff>
      <xdr:row>5</xdr:row>
      <xdr:rowOff>50945</xdr:rowOff>
    </xdr:from>
    <xdr:to>
      <xdr:col>2</xdr:col>
      <xdr:colOff>2497454</xdr:colOff>
      <xdr:row>5</xdr:row>
      <xdr:rowOff>1845258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id="{3F72138A-3412-4897-9F63-909F8F528B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59810" y="908195"/>
          <a:ext cx="2023844" cy="1794313"/>
        </a:xfrm>
        <a:prstGeom prst="rect">
          <a:avLst/>
        </a:prstGeom>
      </xdr:spPr>
    </xdr:pic>
    <xdr:clientData/>
  </xdr:twoCellAnchor>
  <xdr:twoCellAnchor editAs="oneCell">
    <xdr:from>
      <xdr:col>1</xdr:col>
      <xdr:colOff>468630</xdr:colOff>
      <xdr:row>5</xdr:row>
      <xdr:rowOff>11430</xdr:rowOff>
    </xdr:from>
    <xdr:to>
      <xdr:col>1</xdr:col>
      <xdr:colOff>2914650</xdr:colOff>
      <xdr:row>6</xdr:row>
      <xdr:rowOff>15858</xdr:rowOff>
    </xdr:to>
    <xdr:pic>
      <xdr:nvPicPr>
        <xdr:cNvPr id="7" name="그림 6">
          <a:extLst>
            <a:ext uri="{FF2B5EF4-FFF2-40B4-BE49-F238E27FC236}">
              <a16:creationId xmlns:a16="http://schemas.microsoft.com/office/drawing/2014/main" id="{5CE783DE-761D-4184-8DE8-7D2C056324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0180" y="868680"/>
          <a:ext cx="2446020" cy="191895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417195</xdr:colOff>
      <xdr:row>5</xdr:row>
      <xdr:rowOff>55245</xdr:rowOff>
    </xdr:from>
    <xdr:to>
      <xdr:col>2</xdr:col>
      <xdr:colOff>2720340</xdr:colOff>
      <xdr:row>5</xdr:row>
      <xdr:rowOff>1850213</xdr:rowOff>
    </xdr:to>
    <xdr:pic>
      <xdr:nvPicPr>
        <xdr:cNvPr id="4" name="그림 3">
          <a:extLst>
            <a:ext uri="{FF2B5EF4-FFF2-40B4-BE49-F238E27FC236}">
              <a16:creationId xmlns:a16="http://schemas.microsoft.com/office/drawing/2014/main" id="{0C933777-680E-4AEE-8530-BAE7639794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46320" y="912495"/>
          <a:ext cx="2303145" cy="1800683"/>
        </a:xfrm>
        <a:prstGeom prst="rect">
          <a:avLst/>
        </a:prstGeom>
      </xdr:spPr>
    </xdr:pic>
    <xdr:clientData/>
  </xdr:twoCellAnchor>
  <xdr:twoCellAnchor editAs="oneCell">
    <xdr:from>
      <xdr:col>1</xdr:col>
      <xdr:colOff>428625</xdr:colOff>
      <xdr:row>5</xdr:row>
      <xdr:rowOff>66675</xdr:rowOff>
    </xdr:from>
    <xdr:to>
      <xdr:col>1</xdr:col>
      <xdr:colOff>2828933</xdr:colOff>
      <xdr:row>5</xdr:row>
      <xdr:rowOff>1882140</xdr:rowOff>
    </xdr:to>
    <xdr:pic>
      <xdr:nvPicPr>
        <xdr:cNvPr id="5" name="그림 4">
          <a:extLst>
            <a:ext uri="{FF2B5EF4-FFF2-40B4-BE49-F238E27FC236}">
              <a16:creationId xmlns:a16="http://schemas.microsoft.com/office/drawing/2014/main" id="{A5CB4EB1-DB8A-4598-BB4F-6C70D1EB8B3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159" t="20023" r="23315" b="20094"/>
        <a:stretch>
          <a:fillRect/>
        </a:stretch>
      </xdr:blipFill>
      <xdr:spPr>
        <a:xfrm>
          <a:off x="1400175" y="923925"/>
          <a:ext cx="2396498" cy="18097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kyonggiackr-my.sharepoint.com/2.&#47749;&#51208;&#51088;&#47308;/2026&#49444;/&#44204;&#51201;&#49436;_2026&#49444;(&#48177;&#54868;&#51216;,&#44592;&#50629;&#52404;)_&#52572;&#51333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제안서"/>
      <sheetName val="표"/>
      <sheetName val="유성"/>
      <sheetName val="상품리스트"/>
      <sheetName val="제안서 공장"/>
      <sheetName val="견적서1"/>
      <sheetName val="1잉여계산"/>
      <sheetName val="할인기준"/>
      <sheetName val="하나로"/>
      <sheetName val="제안확인"/>
    </sheetNames>
    <sheetDataSet>
      <sheetData sheetId="0"/>
      <sheetData sheetId="1"/>
      <sheetData sheetId="2"/>
      <sheetData sheetId="3">
        <row r="1">
          <cell r="A1" t="str">
            <v>상품명</v>
          </cell>
          <cell r="B1" t="str">
            <v>상품코드</v>
          </cell>
          <cell r="C1" t="str">
            <v>규 격</v>
          </cell>
          <cell r="D1" t="str">
            <v>박스입수</v>
          </cell>
          <cell r="E1" t="str">
            <v>백화점가</v>
          </cell>
          <cell r="F1" t="str">
            <v>상회가격</v>
          </cell>
          <cell r="G1" t="str">
            <v>500만가</v>
          </cell>
          <cell r="H1" t="str">
            <v>도매가</v>
          </cell>
          <cell r="I1" t="str">
            <v>마진율</v>
          </cell>
          <cell r="J1" t="str">
            <v>비고</v>
          </cell>
          <cell r="K1" t="str">
            <v>기업체</v>
          </cell>
        </row>
        <row r="2">
          <cell r="A2" t="str">
            <v>특선 4호</v>
          </cell>
          <cell r="B2">
            <v>8809240183281</v>
          </cell>
          <cell r="C2" t="str">
            <v>양조 생명물간장 860mL×1
양조 깔끔한국간장 860mL×1</v>
          </cell>
          <cell r="D2">
            <v>6</v>
          </cell>
          <cell r="E2">
            <v>21000</v>
          </cell>
          <cell r="F2">
            <v>21000</v>
          </cell>
          <cell r="G2">
            <v>10910</v>
          </cell>
          <cell r="H2">
            <v>11400</v>
          </cell>
          <cell r="I2">
            <v>0.45714285714285718</v>
          </cell>
          <cell r="J2" t="str">
            <v>2~3만원</v>
          </cell>
          <cell r="K2" t="str">
            <v>기업체</v>
          </cell>
        </row>
        <row r="3">
          <cell r="A3" t="str">
            <v>특선 3호</v>
          </cell>
          <cell r="B3">
            <v>8809240183274</v>
          </cell>
          <cell r="C3" t="str">
            <v>양조 생명물간장 860mL×2</v>
          </cell>
          <cell r="D3">
            <v>6</v>
          </cell>
          <cell r="E3">
            <v>23000</v>
          </cell>
          <cell r="F3">
            <v>23000</v>
          </cell>
          <cell r="G3">
            <v>12240</v>
          </cell>
          <cell r="H3">
            <v>12800</v>
          </cell>
          <cell r="I3">
            <v>0.44347826086956521</v>
          </cell>
          <cell r="J3" t="str">
            <v>2~3만원</v>
          </cell>
          <cell r="K3" t="str">
            <v>기업체</v>
          </cell>
        </row>
        <row r="4">
          <cell r="A4" t="str">
            <v>명품 S2호</v>
          </cell>
          <cell r="B4">
            <v>8809240182932</v>
          </cell>
          <cell r="C4" t="str">
            <v>양조 생명물간장 500mL×2
양조 깔끔한국간장 500mL×1</v>
          </cell>
          <cell r="D4">
            <v>5</v>
          </cell>
          <cell r="E4">
            <v>33000</v>
          </cell>
          <cell r="F4">
            <v>33000</v>
          </cell>
          <cell r="G4">
            <v>13980</v>
          </cell>
          <cell r="H4">
            <v>14500</v>
          </cell>
          <cell r="I4">
            <v>0.56060606060606055</v>
          </cell>
          <cell r="J4" t="str">
            <v>2~3만원</v>
          </cell>
          <cell r="K4" t="str">
            <v>기업체</v>
          </cell>
        </row>
        <row r="5">
          <cell r="A5" t="str">
            <v>정성 5호</v>
          </cell>
          <cell r="B5">
            <v>8809240182901</v>
          </cell>
          <cell r="C5" t="str">
            <v>양조 생명물간장 360mL×5</v>
          </cell>
          <cell r="D5">
            <v>4</v>
          </cell>
          <cell r="E5">
            <v>31000</v>
          </cell>
          <cell r="F5">
            <v>31000</v>
          </cell>
          <cell r="G5">
            <v>19250</v>
          </cell>
          <cell r="H5">
            <v>20000</v>
          </cell>
          <cell r="I5">
            <v>0.35483870967741937</v>
          </cell>
          <cell r="J5" t="str">
            <v>2~3만원</v>
          </cell>
          <cell r="K5" t="str">
            <v>기업체</v>
          </cell>
        </row>
        <row r="6">
          <cell r="A6" t="str">
            <v>정성 4호</v>
          </cell>
          <cell r="B6">
            <v>8809240182895</v>
          </cell>
          <cell r="C6" t="str">
            <v>양조 생명물간장 360mL×4</v>
          </cell>
          <cell r="D6">
            <v>4</v>
          </cell>
          <cell r="E6">
            <v>25000</v>
          </cell>
          <cell r="F6">
            <v>25000</v>
          </cell>
          <cell r="G6">
            <v>15400</v>
          </cell>
          <cell r="H6">
            <v>16000</v>
          </cell>
          <cell r="I6">
            <v>0.36</v>
          </cell>
          <cell r="J6" t="str">
            <v>2~3만원</v>
          </cell>
          <cell r="K6" t="str">
            <v>기업체</v>
          </cell>
        </row>
        <row r="7">
          <cell r="A7" t="str">
            <v>발효명가 3호</v>
          </cell>
          <cell r="B7"/>
          <cell r="C7" t="str">
            <v>양조 생명물간장 500mL×1
양조 깔끔한국간장 500mL×1
신앙촌기장미역60g×1</v>
          </cell>
          <cell r="D7">
            <v>4</v>
          </cell>
          <cell r="E7">
            <v>38000</v>
          </cell>
          <cell r="F7">
            <v>38000</v>
          </cell>
          <cell r="G7"/>
          <cell r="J7" t="str">
            <v>2~3만원</v>
          </cell>
          <cell r="K7" t="str">
            <v>기업체</v>
          </cell>
        </row>
        <row r="8">
          <cell r="A8" t="str">
            <v>명품 S5호</v>
          </cell>
          <cell r="B8">
            <v>8809240182956</v>
          </cell>
          <cell r="C8" t="str">
            <v>양조 생명물간장 500mL×3
양조 깔끔한국간장 500mL×1</v>
          </cell>
          <cell r="D8">
            <v>4</v>
          </cell>
          <cell r="E8">
            <v>42000</v>
          </cell>
          <cell r="F8">
            <v>42000</v>
          </cell>
          <cell r="G8">
            <v>17900</v>
          </cell>
          <cell r="H8">
            <v>18600</v>
          </cell>
          <cell r="I8">
            <v>0.55714285714285716</v>
          </cell>
          <cell r="J8" t="str">
            <v>4만원</v>
          </cell>
          <cell r="K8" t="str">
            <v>기업체</v>
          </cell>
        </row>
        <row r="9">
          <cell r="A9" t="str">
            <v>명진 1호</v>
          </cell>
          <cell r="B9">
            <v>8809240183601</v>
          </cell>
          <cell r="C9" t="str">
            <v>양조 생명물간장 500mL×3
양조 테이블간장 120mL×2
양조 테이블국간장 120mL×2</v>
          </cell>
          <cell r="D9">
            <v>4</v>
          </cell>
          <cell r="E9">
            <v>47000</v>
          </cell>
          <cell r="F9">
            <v>47000</v>
          </cell>
          <cell r="G9">
            <v>21630</v>
          </cell>
          <cell r="H9">
            <v>22400</v>
          </cell>
          <cell r="I9">
            <v>0.52340425531914891</v>
          </cell>
          <cell r="J9" t="str">
            <v>4만원</v>
          </cell>
          <cell r="K9" t="str">
            <v>기업체</v>
          </cell>
        </row>
        <row r="10">
          <cell r="A10" t="str">
            <v>프리미엄 2호</v>
          </cell>
          <cell r="B10">
            <v>8809240183939</v>
          </cell>
          <cell r="C10" t="str">
            <v>인도산 유기농 참기름 220mL×1
양조 생명물간장 500mL×2
양조 테이블간장 120mL×2
양조 테이블국간장 120mL×2</v>
          </cell>
          <cell r="D10">
            <v>4</v>
          </cell>
          <cell r="E10">
            <v>72000</v>
          </cell>
          <cell r="F10">
            <v>72000</v>
          </cell>
          <cell r="G10">
            <v>35010</v>
          </cell>
          <cell r="H10">
            <v>36480</v>
          </cell>
          <cell r="I10">
            <v>0.49333333333333329</v>
          </cell>
          <cell r="J10" t="str">
            <v>4만원</v>
          </cell>
          <cell r="K10" t="str">
            <v>기업체</v>
          </cell>
        </row>
        <row r="11">
          <cell r="A11" t="str">
            <v>특선 2호</v>
          </cell>
          <cell r="B11">
            <v>8809240183267</v>
          </cell>
          <cell r="C11" t="str">
            <v>양조 깔끔한국간장 860mL×1</v>
          </cell>
          <cell r="D11">
            <v>12</v>
          </cell>
          <cell r="E11">
            <v>10000</v>
          </cell>
          <cell r="F11">
            <v>10000</v>
          </cell>
          <cell r="G11">
            <v>5190</v>
          </cell>
          <cell r="H11">
            <v>5400</v>
          </cell>
          <cell r="I11">
            <v>0.45999999999999996</v>
          </cell>
          <cell r="J11" t="str">
            <v>실속</v>
          </cell>
          <cell r="K11" t="str">
            <v>기업체</v>
          </cell>
        </row>
        <row r="12">
          <cell r="A12" t="str">
            <v>특선 1호</v>
          </cell>
          <cell r="B12">
            <v>8809240183250</v>
          </cell>
          <cell r="C12" t="str">
            <v>양조 생명물간장 860mL×1</v>
          </cell>
          <cell r="D12">
            <v>12</v>
          </cell>
          <cell r="E12">
            <v>11500</v>
          </cell>
          <cell r="F12">
            <v>0</v>
          </cell>
          <cell r="G12">
            <v>6520</v>
          </cell>
          <cell r="H12">
            <v>6800</v>
          </cell>
          <cell r="I12">
            <v>0.40869565217391302</v>
          </cell>
          <cell r="J12" t="str">
            <v>실속</v>
          </cell>
          <cell r="K12" t="str">
            <v>기업체</v>
          </cell>
        </row>
        <row r="13">
          <cell r="A13" t="str">
            <v>진 13호</v>
          </cell>
          <cell r="B13">
            <v>8809240181621</v>
          </cell>
          <cell r="C13" t="str">
            <v>양조 생명물간장 860mL×3</v>
          </cell>
          <cell r="D13">
            <v>4</v>
          </cell>
          <cell r="E13">
            <v>32000</v>
          </cell>
          <cell r="F13">
            <v>32000</v>
          </cell>
          <cell r="G13">
            <v>17360</v>
          </cell>
          <cell r="H13">
            <v>18200</v>
          </cell>
          <cell r="I13">
            <v>0.43125000000000002</v>
          </cell>
          <cell r="J13" t="str">
            <v>실속</v>
          </cell>
          <cell r="K13" t="str">
            <v>기업체</v>
          </cell>
        </row>
        <row r="14">
          <cell r="A14" t="str">
            <v>진 6호</v>
          </cell>
          <cell r="B14">
            <v>8809240181430</v>
          </cell>
          <cell r="C14" t="str">
            <v>양조 생명물간장 360mL×6</v>
          </cell>
          <cell r="D14">
            <v>4</v>
          </cell>
          <cell r="E14">
            <v>32000</v>
          </cell>
          <cell r="F14">
            <v>32000</v>
          </cell>
          <cell r="G14">
            <v>18300</v>
          </cell>
          <cell r="H14">
            <v>19200</v>
          </cell>
          <cell r="I14">
            <v>0.4</v>
          </cell>
          <cell r="J14" t="str">
            <v>실속</v>
          </cell>
          <cell r="K14" t="str">
            <v>기업체</v>
          </cell>
        </row>
        <row r="15">
          <cell r="A15" t="str">
            <v>진 10호</v>
          </cell>
          <cell r="B15">
            <v>8809240181447</v>
          </cell>
          <cell r="C15" t="str">
            <v>양조 생명물간장 360mL×10</v>
          </cell>
          <cell r="D15">
            <v>3</v>
          </cell>
          <cell r="E15">
            <v>54500</v>
          </cell>
          <cell r="F15">
            <v>54500</v>
          </cell>
          <cell r="G15">
            <v>30800</v>
          </cell>
          <cell r="H15">
            <v>32300</v>
          </cell>
          <cell r="I15">
            <v>0.40733944954128443</v>
          </cell>
          <cell r="J15" t="str">
            <v>실속</v>
          </cell>
          <cell r="K15" t="str">
            <v>기업체</v>
          </cell>
        </row>
        <row r="16">
          <cell r="A16" t="str">
            <v>진 3호</v>
          </cell>
          <cell r="B16">
            <v>8809240181485</v>
          </cell>
          <cell r="C16" t="str">
            <v>양조 생명물간장 360mL×3</v>
          </cell>
          <cell r="D16">
            <v>6</v>
          </cell>
          <cell r="E16">
            <v>16500</v>
          </cell>
          <cell r="F16">
            <v>16500</v>
          </cell>
          <cell r="G16">
            <v>9650</v>
          </cell>
          <cell r="H16">
            <v>10100</v>
          </cell>
          <cell r="I16">
            <v>0.38787878787878793</v>
          </cell>
          <cell r="J16" t="str">
            <v>실속</v>
          </cell>
          <cell r="K16" t="str">
            <v>기업체</v>
          </cell>
        </row>
        <row r="17">
          <cell r="A17" t="str">
            <v>드림 2호</v>
          </cell>
          <cell r="B17"/>
          <cell r="C17" t="str">
            <v>양조 생명물간장 360mL×1
양조 깔끔한국간장 360mL×1</v>
          </cell>
          <cell r="D17">
            <v>5</v>
          </cell>
          <cell r="E17">
            <v>10000</v>
          </cell>
          <cell r="F17">
            <v>18500</v>
          </cell>
          <cell r="G17">
            <v>8060</v>
          </cell>
          <cell r="H17">
            <v>8060</v>
          </cell>
          <cell r="I17">
            <v>0.19399999999999995</v>
          </cell>
          <cell r="J17" t="str">
            <v>추천</v>
          </cell>
          <cell r="K17" t="str">
            <v>기업체</v>
          </cell>
        </row>
        <row r="18">
          <cell r="A18" t="str">
            <v>감사 1호</v>
          </cell>
          <cell r="B18">
            <v>8809240183540</v>
          </cell>
          <cell r="C18" t="str">
            <v>양조 생명물간장 360mL×2
양조 테이블간장 120mL×1
양조 테이블국간장 120mL×1</v>
          </cell>
          <cell r="D18">
            <v>5</v>
          </cell>
          <cell r="E18">
            <v>15000</v>
          </cell>
          <cell r="F18">
            <v>24000</v>
          </cell>
          <cell r="G18">
            <v>11000</v>
          </cell>
          <cell r="H18">
            <v>11000</v>
          </cell>
          <cell r="I18">
            <v>0.26666666666666672</v>
          </cell>
          <cell r="J18" t="str">
            <v>추천</v>
          </cell>
          <cell r="K18" t="str">
            <v>기업체</v>
          </cell>
        </row>
        <row r="19">
          <cell r="A19" t="str">
            <v>미소 2호</v>
          </cell>
          <cell r="B19"/>
          <cell r="C19" t="str">
            <v>양조 생명물간장 500mL×1
양조 깔끔한국간장 500mL×1</v>
          </cell>
          <cell r="D19">
            <v>5</v>
          </cell>
          <cell r="E19">
            <v>13000</v>
          </cell>
          <cell r="F19">
            <v>22000</v>
          </cell>
          <cell r="G19">
            <v>9900</v>
          </cell>
          <cell r="H19">
            <v>9900</v>
          </cell>
          <cell r="I19">
            <v>0.2384615384615385</v>
          </cell>
          <cell r="J19" t="str">
            <v>추천</v>
          </cell>
          <cell r="K19" t="str">
            <v>기업체</v>
          </cell>
        </row>
        <row r="20">
          <cell r="A20" t="str">
            <v>정성 3호</v>
          </cell>
          <cell r="B20">
            <v>8809240182918</v>
          </cell>
          <cell r="C20" t="str">
            <v>양조 생명물간장 360mL×3</v>
          </cell>
          <cell r="D20">
            <v>5</v>
          </cell>
          <cell r="E20">
            <v>20000</v>
          </cell>
          <cell r="F20">
            <v>20000</v>
          </cell>
          <cell r="G20">
            <v>12550</v>
          </cell>
          <cell r="H20">
            <v>13000</v>
          </cell>
          <cell r="I20">
            <v>0.35</v>
          </cell>
          <cell r="J20"/>
          <cell r="K20" t="str">
            <v>단종</v>
          </cell>
        </row>
        <row r="21">
          <cell r="A21" t="str">
            <v>명품 S1호</v>
          </cell>
          <cell r="B21">
            <v>8809240182925</v>
          </cell>
          <cell r="C21" t="str">
            <v>양조 생명물간장 500mL×3</v>
          </cell>
          <cell r="D21">
            <v>5</v>
          </cell>
          <cell r="E21">
            <v>34000</v>
          </cell>
          <cell r="F21">
            <v>34000</v>
          </cell>
          <cell r="G21">
            <v>14260</v>
          </cell>
          <cell r="H21">
            <v>14800</v>
          </cell>
          <cell r="I21">
            <v>0.56470588235294117</v>
          </cell>
          <cell r="J21"/>
          <cell r="K21" t="str">
            <v>포장만</v>
          </cell>
        </row>
        <row r="22">
          <cell r="A22" t="str">
            <v>명품 S4호</v>
          </cell>
          <cell r="B22">
            <v>8809240182949</v>
          </cell>
          <cell r="C22" t="str">
            <v>양조 생명물간장 500mL×4</v>
          </cell>
          <cell r="D22">
            <v>4</v>
          </cell>
          <cell r="E22">
            <v>43000</v>
          </cell>
          <cell r="F22">
            <v>43000</v>
          </cell>
          <cell r="G22">
            <v>18180</v>
          </cell>
          <cell r="H22">
            <v>18900</v>
          </cell>
          <cell r="I22">
            <v>0.5604651162790697</v>
          </cell>
          <cell r="J22"/>
          <cell r="K22" t="str">
            <v>포장만</v>
          </cell>
        </row>
        <row r="23">
          <cell r="A23" t="str">
            <v>신앙촌K 2호</v>
          </cell>
          <cell r="B23">
            <v>8809240183038</v>
          </cell>
          <cell r="C23" t="str">
            <v>양조 생명물간장 500mL×2</v>
          </cell>
          <cell r="D23">
            <v>10</v>
          </cell>
          <cell r="E23">
            <v>20500</v>
          </cell>
          <cell r="F23">
            <v>20500</v>
          </cell>
          <cell r="G23">
            <v>8140</v>
          </cell>
          <cell r="H23">
            <v>8500</v>
          </cell>
          <cell r="I23">
            <v>0.58536585365853666</v>
          </cell>
          <cell r="J23"/>
        </row>
        <row r="24">
          <cell r="A24" t="str">
            <v>기쁨 1호</v>
          </cell>
          <cell r="B24">
            <v>8809240183014</v>
          </cell>
          <cell r="C24" t="str">
            <v>양조 생명물간장 500mL×1</v>
          </cell>
          <cell r="D24">
            <v>10</v>
          </cell>
          <cell r="E24">
            <v>7000</v>
          </cell>
          <cell r="F24">
            <v>10500</v>
          </cell>
          <cell r="G24">
            <v>4400</v>
          </cell>
          <cell r="H24">
            <v>4400</v>
          </cell>
          <cell r="I24">
            <v>0.37142857142857144</v>
          </cell>
          <cell r="J24"/>
        </row>
        <row r="25">
          <cell r="A25" t="str">
            <v>기쁨 1호</v>
          </cell>
          <cell r="B25">
            <v>8809240183014</v>
          </cell>
          <cell r="C25" t="str">
            <v>양조 생명물간장 500mL×1</v>
          </cell>
          <cell r="D25">
            <v>12</v>
          </cell>
          <cell r="E25">
            <v>7000</v>
          </cell>
          <cell r="F25">
            <v>10500</v>
          </cell>
          <cell r="G25">
            <v>4400</v>
          </cell>
          <cell r="H25">
            <v>4400</v>
          </cell>
          <cell r="I25">
            <v>0.37142857142857144</v>
          </cell>
          <cell r="J25"/>
        </row>
        <row r="26">
          <cell r="A26" t="str">
            <v>드림 1호</v>
          </cell>
          <cell r="B26">
            <v>8809240183915</v>
          </cell>
          <cell r="C26" t="str">
            <v>양조 생명물간장 360mL×1
양조 1급진간장 350mL×1
양조 테이블국간장 120mL×1</v>
          </cell>
          <cell r="D26">
            <v>5</v>
          </cell>
          <cell r="E26">
            <v>12000</v>
          </cell>
          <cell r="F26">
            <v>21000</v>
          </cell>
          <cell r="G26">
            <v>9300</v>
          </cell>
          <cell r="H26">
            <v>9300</v>
          </cell>
          <cell r="I26">
            <v>0.22499999999999998</v>
          </cell>
          <cell r="J26"/>
        </row>
        <row r="27">
          <cell r="A27" t="str">
            <v>신앙촌K 1-1호</v>
          </cell>
          <cell r="B27">
            <v>8809240183021</v>
          </cell>
          <cell r="C27" t="str">
            <v>양조 깔끔한국간장 500mL×1</v>
          </cell>
          <cell r="D27">
            <v>12</v>
          </cell>
          <cell r="E27">
            <v>9500</v>
          </cell>
          <cell r="F27">
            <v>9500</v>
          </cell>
          <cell r="G27">
            <v>4140</v>
          </cell>
          <cell r="H27">
            <v>4300</v>
          </cell>
          <cell r="I27">
            <v>0.5473684210526315</v>
          </cell>
          <cell r="J27"/>
        </row>
        <row r="28">
          <cell r="A28" t="str">
            <v>진 2호</v>
          </cell>
          <cell r="B28">
            <v>8809240181409</v>
          </cell>
          <cell r="C28" t="str">
            <v>양조 생명물간장 360mL×2</v>
          </cell>
          <cell r="D28">
            <v>12</v>
          </cell>
          <cell r="E28">
            <v>11500</v>
          </cell>
          <cell r="F28">
            <v>11500</v>
          </cell>
          <cell r="G28">
            <v>6600</v>
          </cell>
          <cell r="H28">
            <v>6900</v>
          </cell>
          <cell r="I28">
            <v>0.4</v>
          </cell>
          <cell r="J28"/>
        </row>
        <row r="29">
          <cell r="A29" t="str">
            <v>신앙촌K 2-1호</v>
          </cell>
          <cell r="B29">
            <v>8809240183045</v>
          </cell>
          <cell r="C29" t="str">
            <v>양조 생명물간장 500mL×1
양조 깔끔한국간장 500mL×1</v>
          </cell>
          <cell r="D29">
            <v>10</v>
          </cell>
          <cell r="E29">
            <v>19500</v>
          </cell>
          <cell r="F29">
            <v>19500</v>
          </cell>
          <cell r="G29">
            <v>7860</v>
          </cell>
          <cell r="H29">
            <v>8200</v>
          </cell>
          <cell r="I29">
            <v>0.57948717948717943</v>
          </cell>
          <cell r="J29"/>
        </row>
        <row r="30">
          <cell r="A30" t="str">
            <v>기획팩 1호</v>
          </cell>
          <cell r="B30">
            <v>8809240182963</v>
          </cell>
          <cell r="C30" t="str">
            <v>양조 생명물간장 500mL×2
양조 깔끔한국간장 500mL×1</v>
          </cell>
          <cell r="D30">
            <v>6</v>
          </cell>
          <cell r="E30">
            <v>22000</v>
          </cell>
          <cell r="F30">
            <v>28500</v>
          </cell>
          <cell r="G30">
            <v>10280</v>
          </cell>
          <cell r="H30">
            <v>10800</v>
          </cell>
          <cell r="I30">
            <v>0.50909090909090904</v>
          </cell>
          <cell r="J30"/>
        </row>
        <row r="31">
          <cell r="A31" t="str">
            <v>기획팩 3호</v>
          </cell>
          <cell r="B31">
            <v>8809240182970</v>
          </cell>
          <cell r="C31" t="str">
            <v>양조 생명물간장 500mL×3</v>
          </cell>
          <cell r="D31">
            <v>6</v>
          </cell>
          <cell r="E31">
            <v>23000</v>
          </cell>
          <cell r="F31">
            <v>29500</v>
          </cell>
          <cell r="G31">
            <v>10560</v>
          </cell>
          <cell r="H31">
            <v>11100</v>
          </cell>
          <cell r="I31">
            <v>0.5173913043478261</v>
          </cell>
          <cell r="J31"/>
        </row>
        <row r="32">
          <cell r="A32" t="str">
            <v>신앙촌K 3-1호</v>
          </cell>
          <cell r="B32">
            <v>8809240183069</v>
          </cell>
          <cell r="C32" t="str">
            <v>양조 생명물간장 500mL×2
양조 깔끔한국간장 500mL×1</v>
          </cell>
          <cell r="D32">
            <v>6</v>
          </cell>
          <cell r="E32">
            <v>30000</v>
          </cell>
          <cell r="F32">
            <v>30000</v>
          </cell>
          <cell r="G32">
            <v>11580</v>
          </cell>
          <cell r="H32">
            <v>12100</v>
          </cell>
          <cell r="I32">
            <v>0.59666666666666668</v>
          </cell>
          <cell r="J32"/>
        </row>
        <row r="33">
          <cell r="A33" t="str">
            <v>신앙촌K 3호</v>
          </cell>
          <cell r="B33">
            <v>8809240183052</v>
          </cell>
          <cell r="C33" t="str">
            <v>양조 생명물간장 500mL×3</v>
          </cell>
          <cell r="D33">
            <v>6</v>
          </cell>
          <cell r="E33">
            <v>31000</v>
          </cell>
          <cell r="F33">
            <v>31000</v>
          </cell>
          <cell r="G33">
            <v>11860</v>
          </cell>
          <cell r="H33">
            <v>12400</v>
          </cell>
          <cell r="I33">
            <v>0.6</v>
          </cell>
          <cell r="J33"/>
        </row>
        <row r="34">
          <cell r="A34" t="str">
            <v>신앙촌K 4-1호</v>
          </cell>
          <cell r="B34">
            <v>8809240183083</v>
          </cell>
          <cell r="C34" t="str">
            <v>양조 생명물간장 500mL×3
양조 깔끔한국간장 500mL×1</v>
          </cell>
          <cell r="D34">
            <v>5</v>
          </cell>
          <cell r="E34">
            <v>42000</v>
          </cell>
          <cell r="F34">
            <v>0</v>
          </cell>
          <cell r="G34">
            <v>14500</v>
          </cell>
          <cell r="H34">
            <v>15200</v>
          </cell>
          <cell r="I34">
            <v>0.63809523809523805</v>
          </cell>
          <cell r="J34"/>
        </row>
        <row r="35">
          <cell r="A35" t="str">
            <v>신앙촌K 4호</v>
          </cell>
          <cell r="B35">
            <v>8809240183076</v>
          </cell>
          <cell r="C35" t="str">
            <v>양조 생명물간장 500mL×4</v>
          </cell>
          <cell r="D35">
            <v>5</v>
          </cell>
          <cell r="E35">
            <v>43000</v>
          </cell>
          <cell r="F35">
            <v>0</v>
          </cell>
          <cell r="G35">
            <v>14780</v>
          </cell>
          <cell r="H35">
            <v>15500</v>
          </cell>
          <cell r="I35">
            <v>0.63953488372093026</v>
          </cell>
          <cell r="J35"/>
        </row>
        <row r="36">
          <cell r="A36" t="str">
            <v>유기농참기름(인도산)</v>
          </cell>
          <cell r="B36"/>
          <cell r="C36" t="str">
            <v>인도산 유기농 참기름 220mL×1</v>
          </cell>
          <cell r="D36"/>
          <cell r="E36">
            <v>34000</v>
          </cell>
          <cell r="F36">
            <v>34000</v>
          </cell>
          <cell r="G36">
            <v>16150</v>
          </cell>
          <cell r="H36">
            <v>17000</v>
          </cell>
          <cell r="I36">
            <v>0.5</v>
          </cell>
          <cell r="J36"/>
        </row>
        <row r="37">
          <cell r="A37" t="str">
            <v>명작 5호</v>
          </cell>
          <cell r="B37">
            <v>8809240183113</v>
          </cell>
          <cell r="C37" t="str">
            <v>양조 생명물간장 500mL×3
양조 깔끔한국간장 500mL×1</v>
          </cell>
          <cell r="D37">
            <v>4</v>
          </cell>
          <cell r="E37">
            <v>44000</v>
          </cell>
          <cell r="F37">
            <v>0</v>
          </cell>
          <cell r="G37">
            <v>18900</v>
          </cell>
          <cell r="H37">
            <v>19600</v>
          </cell>
          <cell r="I37">
            <v>0.55454545454545456</v>
          </cell>
          <cell r="J37"/>
        </row>
        <row r="38">
          <cell r="A38" t="str">
            <v>비건선물세트</v>
          </cell>
          <cell r="B38">
            <v>8809240183878</v>
          </cell>
          <cell r="C38" t="str">
            <v>비건 양조생명물간장 500mL×3
양조 깔끔한국간장 500mL×1</v>
          </cell>
          <cell r="D38">
            <v>4</v>
          </cell>
          <cell r="E38">
            <v>44000</v>
          </cell>
          <cell r="F38">
            <v>0</v>
          </cell>
          <cell r="G38">
            <v>19400</v>
          </cell>
          <cell r="H38">
            <v>20100</v>
          </cell>
          <cell r="I38">
            <v>0.54318181818181821</v>
          </cell>
          <cell r="J38"/>
        </row>
        <row r="39">
          <cell r="A39" t="str">
            <v>명진 6호</v>
          </cell>
          <cell r="B39">
            <v>8809240183236</v>
          </cell>
          <cell r="C39" t="str">
            <v>양조 생명물간장 500mL×2
양조 깔끔한국간장 500mL×1
양조 테이블간장 120mL×2
양조 테이블국간장 120mL×2</v>
          </cell>
          <cell r="D39">
            <v>4</v>
          </cell>
          <cell r="E39">
            <v>47000</v>
          </cell>
          <cell r="F39">
            <v>0</v>
          </cell>
          <cell r="G39">
            <v>20350</v>
          </cell>
          <cell r="H39">
            <v>21300</v>
          </cell>
          <cell r="I39">
            <v>0.54680851063829783</v>
          </cell>
          <cell r="J39"/>
        </row>
        <row r="40">
          <cell r="A40" t="str">
            <v>발효명가 1호</v>
          </cell>
          <cell r="B40">
            <v>8809240183670</v>
          </cell>
          <cell r="C40" t="str">
            <v>양조 생명물간장 500mL×1
양조 깔끔한국간장 500mL×1
신앙촌기장미역60g×1
양조 테이블간장 120mL×2
양조 테이블국간장 120mL×2</v>
          </cell>
          <cell r="D40">
            <v>4</v>
          </cell>
          <cell r="E40">
            <v>52000</v>
          </cell>
          <cell r="F40">
            <v>52000</v>
          </cell>
          <cell r="G40">
            <v>23940</v>
          </cell>
          <cell r="H40">
            <v>24800</v>
          </cell>
          <cell r="I40">
            <v>0.52307692307692299</v>
          </cell>
          <cell r="J40"/>
        </row>
        <row r="41">
          <cell r="A41" t="str">
            <v>국산참기름</v>
          </cell>
          <cell r="B41"/>
          <cell r="C41" t="str">
            <v>국산 참기름 220mL×1</v>
          </cell>
          <cell r="D41"/>
          <cell r="E41">
            <v>66000</v>
          </cell>
          <cell r="F41">
            <v>66000</v>
          </cell>
          <cell r="G41">
            <v>31350</v>
          </cell>
          <cell r="H41">
            <v>33000</v>
          </cell>
          <cell r="I41">
            <v>0.5</v>
          </cell>
          <cell r="J41"/>
        </row>
        <row r="42">
          <cell r="A42" t="str">
            <v>프리미엄 명작 5호</v>
          </cell>
          <cell r="B42">
            <v>8809240183106</v>
          </cell>
          <cell r="C42" t="str">
            <v>국산 참기름 220mL×1
양조 생명물간장 500mL×2
양조 깔끔한국간장 500mL×1</v>
          </cell>
          <cell r="D42">
            <v>4</v>
          </cell>
          <cell r="E42">
            <v>99000</v>
          </cell>
          <cell r="F42">
            <v>0</v>
          </cell>
          <cell r="G42">
            <v>47650</v>
          </cell>
          <cell r="H42">
            <v>49860</v>
          </cell>
          <cell r="I42">
            <v>0.49636363636363634</v>
          </cell>
          <cell r="J42"/>
        </row>
        <row r="43">
          <cell r="A43" t="str">
            <v>프리미엄 1호</v>
          </cell>
          <cell r="B43">
            <v>8809240183366</v>
          </cell>
          <cell r="C43" t="str">
            <v>국산 참기름 220mL×1
양조 생명물간장 500mL×1
양조 깔끔한국간장 500mL×1
양조 테이블간장 120mL×4</v>
          </cell>
          <cell r="D43">
            <v>4</v>
          </cell>
          <cell r="E43">
            <v>103000</v>
          </cell>
          <cell r="F43">
            <v>0</v>
          </cell>
          <cell r="G43">
            <v>49380</v>
          </cell>
          <cell r="H43">
            <v>51660</v>
          </cell>
          <cell r="I43">
            <v>0.49844660194174761</v>
          </cell>
          <cell r="J43"/>
        </row>
        <row r="44">
          <cell r="A44" t="str">
            <v>프리미엄 3호</v>
          </cell>
          <cell r="B44">
            <v>8809240180723</v>
          </cell>
          <cell r="C44" t="str">
            <v>국산 참기름 220mL×1
양조 생명물간장 500mL×2
양조 테이블간장 120mL×2
양조 테이블국간장 120mL×2</v>
          </cell>
          <cell r="D44">
            <v>4</v>
          </cell>
          <cell r="E44">
            <v>103000</v>
          </cell>
          <cell r="F44">
            <v>103000</v>
          </cell>
          <cell r="G44">
            <v>50210</v>
          </cell>
          <cell r="H44">
            <v>52480</v>
          </cell>
          <cell r="I44">
            <v>0.4904854368932039</v>
          </cell>
          <cell r="J44"/>
        </row>
        <row r="45">
          <cell r="A45" t="str">
            <v>프리미엄 발효명가 1호</v>
          </cell>
          <cell r="B45">
            <v>8809240183694</v>
          </cell>
          <cell r="C45" t="str">
            <v>국산 참기름 220mL×1
양조 생명물간장 500mL×1
신앙촌기장미역60g×1
양조 테이블간장 120mL×2
양조 테이블국간장 120mL×2</v>
          </cell>
          <cell r="D45">
            <v>4</v>
          </cell>
          <cell r="E45">
            <v>107000</v>
          </cell>
          <cell r="F45">
            <v>107000</v>
          </cell>
          <cell r="G45">
            <v>52800</v>
          </cell>
          <cell r="H45">
            <v>55180</v>
          </cell>
          <cell r="I45">
            <v>0.48429906542056078</v>
          </cell>
          <cell r="J45"/>
        </row>
        <row r="46">
          <cell r="A46" t="str">
            <v>행복 1호</v>
          </cell>
          <cell r="B46">
            <v>8809240181317</v>
          </cell>
          <cell r="C46" t="str">
            <v>양조 생명물간장 360mL×2</v>
          </cell>
          <cell r="D46">
            <v>7</v>
          </cell>
          <cell r="I46"/>
          <cell r="J46"/>
        </row>
        <row r="47">
          <cell r="A47" t="str">
            <v>명진 7호</v>
          </cell>
          <cell r="B47">
            <v>8809240180921</v>
          </cell>
          <cell r="C47" t="str">
            <v>양조 생명물간장 500mL×2
양조 깔끔한국간장 500mL×1
양조 테이블간장 120mL×4</v>
          </cell>
          <cell r="D47">
            <v>4</v>
          </cell>
          <cell r="I47"/>
          <cell r="J47"/>
        </row>
        <row r="48">
          <cell r="A48" t="str">
            <v>명진 8호</v>
          </cell>
          <cell r="B48">
            <v>8809240183397</v>
          </cell>
          <cell r="C48" t="str">
            <v>양조 생명물간장 500mL×3
양조 테이블국간장 120mL×4</v>
          </cell>
          <cell r="D48">
            <v>4</v>
          </cell>
          <cell r="I48"/>
          <cell r="J48"/>
        </row>
        <row r="49">
          <cell r="A49" t="str">
            <v>프리미엄  4호</v>
          </cell>
          <cell r="B49">
            <v>8809240183199</v>
          </cell>
          <cell r="C49" t="str">
            <v>국산 참기름 220mL×1
양조 생명물간장 500mL×1
양조 깔끔한국간장 500mL×1
양조 테이블간장 120mL×2
양조 테이블국간장 120mL×2</v>
          </cell>
          <cell r="D49">
            <v>4</v>
          </cell>
          <cell r="I49"/>
          <cell r="J49"/>
        </row>
        <row r="50">
          <cell r="A50" t="str">
            <v>프리미엄 8호</v>
          </cell>
          <cell r="B50">
            <v>8809240183403</v>
          </cell>
          <cell r="C50" t="str">
            <v>국산 참기름 220mL×2
양조 생명물간장 500mL×2
양조 테이블국간장 120mL×2</v>
          </cell>
          <cell r="D50">
            <v>4</v>
          </cell>
          <cell r="E50"/>
          <cell r="F50"/>
          <cell r="G50"/>
          <cell r="I50"/>
          <cell r="J50"/>
        </row>
      </sheetData>
      <sheetData sheetId="4"/>
      <sheetData sheetId="5"/>
      <sheetData sheetId="6">
        <row r="2">
          <cell r="D2" t="str">
            <v>롯데백화점</v>
          </cell>
          <cell r="E2">
            <v>0.3</v>
          </cell>
          <cell r="F2">
            <v>0</v>
          </cell>
          <cell r="G2">
            <v>0</v>
          </cell>
          <cell r="H2">
            <v>0</v>
          </cell>
          <cell r="I2">
            <v>0.3</v>
          </cell>
          <cell r="J2">
            <v>0</v>
          </cell>
          <cell r="K2">
            <v>0</v>
          </cell>
          <cell r="L2"/>
        </row>
        <row r="3">
          <cell r="F3"/>
          <cell r="G3"/>
          <cell r="H3"/>
          <cell r="I3"/>
          <cell r="J3"/>
        </row>
        <row r="4">
          <cell r="D4" t="str">
            <v>상품명</v>
          </cell>
          <cell r="E4" t="str">
            <v>정상가</v>
          </cell>
          <cell r="F4" t="str">
            <v>구매수량</v>
          </cell>
          <cell r="G4" t="str">
            <v>개별택배</v>
          </cell>
          <cell r="H4" t="str">
            <v>총금액</v>
          </cell>
          <cell r="I4" t="str">
            <v>할인율</v>
          </cell>
          <cell r="J4" t="str">
            <v>추가할인
금액</v>
          </cell>
          <cell r="K4" t="str">
            <v>최종금액</v>
          </cell>
          <cell r="L4" t="str">
            <v>할인가격</v>
          </cell>
        </row>
        <row r="5">
          <cell r="D5" t="str">
            <v>프리미엄 8호</v>
          </cell>
          <cell r="E5"/>
          <cell r="F5"/>
          <cell r="G5"/>
          <cell r="H5">
            <v>0</v>
          </cell>
          <cell r="I5" t="str">
            <v/>
          </cell>
          <cell r="J5"/>
          <cell r="K5" t="str">
            <v/>
          </cell>
          <cell r="L5">
            <v>0</v>
          </cell>
        </row>
        <row r="6">
          <cell r="D6" t="str">
            <v>프리미엄 발효명가 1호</v>
          </cell>
          <cell r="E6">
            <v>107000</v>
          </cell>
          <cell r="F6"/>
          <cell r="G6"/>
          <cell r="H6">
            <v>0</v>
          </cell>
          <cell r="I6" t="str">
            <v/>
          </cell>
          <cell r="J6"/>
          <cell r="K6" t="str">
            <v/>
          </cell>
          <cell r="L6">
            <v>0</v>
          </cell>
        </row>
        <row r="7">
          <cell r="D7" t="str">
            <v>프리미엄 3호</v>
          </cell>
          <cell r="E7">
            <v>103000</v>
          </cell>
          <cell r="F7"/>
          <cell r="G7"/>
          <cell r="H7">
            <v>0</v>
          </cell>
          <cell r="I7" t="str">
            <v/>
          </cell>
          <cell r="J7"/>
          <cell r="K7" t="str">
            <v/>
          </cell>
          <cell r="L7">
            <v>0</v>
          </cell>
        </row>
        <row r="8">
          <cell r="D8" t="str">
            <v>프리미엄 1호</v>
          </cell>
          <cell r="E8">
            <v>103000</v>
          </cell>
          <cell r="F8"/>
          <cell r="G8"/>
          <cell r="H8">
            <v>0</v>
          </cell>
          <cell r="I8" t="str">
            <v/>
          </cell>
          <cell r="J8"/>
          <cell r="K8" t="str">
            <v/>
          </cell>
          <cell r="L8">
            <v>0</v>
          </cell>
        </row>
        <row r="9">
          <cell r="D9" t="str">
            <v>프리미엄 명작 5호</v>
          </cell>
          <cell r="E9">
            <v>99000</v>
          </cell>
          <cell r="F9"/>
          <cell r="G9"/>
          <cell r="H9">
            <v>0</v>
          </cell>
          <cell r="I9" t="str">
            <v/>
          </cell>
          <cell r="J9"/>
          <cell r="K9" t="str">
            <v/>
          </cell>
          <cell r="L9">
            <v>0</v>
          </cell>
        </row>
        <row r="10">
          <cell r="D10" t="str">
            <v>프리미엄 2호</v>
          </cell>
          <cell r="E10">
            <v>72000</v>
          </cell>
          <cell r="F10"/>
          <cell r="G10"/>
          <cell r="H10">
            <v>0</v>
          </cell>
          <cell r="I10" t="str">
            <v/>
          </cell>
          <cell r="J10"/>
          <cell r="K10" t="str">
            <v/>
          </cell>
          <cell r="L10">
            <v>0</v>
          </cell>
        </row>
        <row r="11">
          <cell r="D11" t="str">
            <v>진 10호</v>
          </cell>
          <cell r="E11">
            <v>54500</v>
          </cell>
          <cell r="F11"/>
          <cell r="G11"/>
          <cell r="H11">
            <v>0</v>
          </cell>
          <cell r="I11" t="str">
            <v/>
          </cell>
          <cell r="J11"/>
          <cell r="K11" t="str">
            <v/>
          </cell>
          <cell r="L11">
            <v>0</v>
          </cell>
        </row>
        <row r="12">
          <cell r="D12" t="str">
            <v>발효명가 1호</v>
          </cell>
          <cell r="E12">
            <v>52000</v>
          </cell>
          <cell r="F12"/>
          <cell r="G12"/>
          <cell r="H12">
            <v>0</v>
          </cell>
          <cell r="I12" t="str">
            <v/>
          </cell>
          <cell r="J12"/>
          <cell r="K12" t="str">
            <v/>
          </cell>
          <cell r="L12">
            <v>0</v>
          </cell>
        </row>
        <row r="13">
          <cell r="D13" t="str">
            <v>명진 8호</v>
          </cell>
          <cell r="E13">
            <v>0</v>
          </cell>
          <cell r="F13"/>
          <cell r="G13"/>
          <cell r="H13">
            <v>0</v>
          </cell>
          <cell r="I13" t="str">
            <v/>
          </cell>
          <cell r="J13"/>
          <cell r="K13" t="str">
            <v/>
          </cell>
          <cell r="L13">
            <v>0</v>
          </cell>
        </row>
        <row r="14">
          <cell r="D14" t="str">
            <v>명진 7호</v>
          </cell>
          <cell r="E14">
            <v>0</v>
          </cell>
          <cell r="F14"/>
          <cell r="G14"/>
          <cell r="H14">
            <v>0</v>
          </cell>
          <cell r="I14" t="str">
            <v/>
          </cell>
          <cell r="J14"/>
          <cell r="K14" t="str">
            <v/>
          </cell>
          <cell r="L14">
            <v>0</v>
          </cell>
        </row>
        <row r="15">
          <cell r="D15" t="str">
            <v>명진 6호</v>
          </cell>
          <cell r="E15">
            <v>47000</v>
          </cell>
          <cell r="F15"/>
          <cell r="G15"/>
          <cell r="H15">
            <v>0</v>
          </cell>
          <cell r="I15" t="str">
            <v/>
          </cell>
          <cell r="J15"/>
          <cell r="K15" t="str">
            <v/>
          </cell>
          <cell r="L15">
            <v>0</v>
          </cell>
        </row>
        <row r="16">
          <cell r="D16" t="str">
            <v>명진 1호</v>
          </cell>
          <cell r="E16">
            <v>47000</v>
          </cell>
          <cell r="F16"/>
          <cell r="G16"/>
          <cell r="H16">
            <v>0</v>
          </cell>
          <cell r="I16" t="str">
            <v/>
          </cell>
          <cell r="J16"/>
          <cell r="K16" t="str">
            <v/>
          </cell>
          <cell r="L16">
            <v>0</v>
          </cell>
        </row>
        <row r="17">
          <cell r="D17" t="str">
            <v>비건선물세트</v>
          </cell>
          <cell r="E17">
            <v>44000</v>
          </cell>
          <cell r="F17"/>
          <cell r="G17"/>
          <cell r="H17">
            <v>0</v>
          </cell>
          <cell r="I17" t="str">
            <v/>
          </cell>
          <cell r="J17"/>
          <cell r="K17" t="str">
            <v/>
          </cell>
          <cell r="L17">
            <v>0</v>
          </cell>
        </row>
        <row r="18">
          <cell r="D18" t="str">
            <v>명작 5호</v>
          </cell>
          <cell r="E18">
            <v>44000</v>
          </cell>
          <cell r="F18"/>
          <cell r="G18"/>
          <cell r="H18">
            <v>0</v>
          </cell>
          <cell r="I18" t="str">
            <v/>
          </cell>
          <cell r="J18"/>
          <cell r="K18" t="str">
            <v/>
          </cell>
          <cell r="L18">
            <v>0</v>
          </cell>
        </row>
        <row r="19">
          <cell r="D19" t="str">
            <v>명품 S4호</v>
          </cell>
          <cell r="E19">
            <v>43000</v>
          </cell>
          <cell r="F19"/>
          <cell r="G19"/>
          <cell r="H19">
            <v>0</v>
          </cell>
          <cell r="I19" t="str">
            <v/>
          </cell>
          <cell r="J19"/>
          <cell r="K19" t="str">
            <v/>
          </cell>
          <cell r="L19">
            <v>0</v>
          </cell>
        </row>
        <row r="20">
          <cell r="D20" t="str">
            <v>명품 S5호</v>
          </cell>
          <cell r="E20">
            <v>42000</v>
          </cell>
          <cell r="F20"/>
          <cell r="G20"/>
          <cell r="H20">
            <v>0</v>
          </cell>
          <cell r="I20" t="str">
            <v/>
          </cell>
          <cell r="J20"/>
          <cell r="K20" t="str">
            <v/>
          </cell>
          <cell r="L20">
            <v>0</v>
          </cell>
        </row>
        <row r="21">
          <cell r="D21" t="str">
            <v>신앙촌K 4호</v>
          </cell>
          <cell r="E21">
            <v>43000</v>
          </cell>
          <cell r="F21"/>
          <cell r="G21"/>
          <cell r="H21">
            <v>0</v>
          </cell>
          <cell r="I21" t="str">
            <v/>
          </cell>
          <cell r="J21"/>
          <cell r="K21" t="str">
            <v/>
          </cell>
          <cell r="L21">
            <v>0</v>
          </cell>
        </row>
        <row r="22">
          <cell r="D22" t="str">
            <v>신앙촌K 4-1호</v>
          </cell>
          <cell r="E22">
            <v>42000</v>
          </cell>
          <cell r="F22"/>
          <cell r="G22"/>
          <cell r="H22">
            <v>0</v>
          </cell>
          <cell r="I22" t="str">
            <v/>
          </cell>
          <cell r="J22"/>
          <cell r="K22" t="str">
            <v/>
          </cell>
          <cell r="L22">
            <v>0</v>
          </cell>
        </row>
        <row r="23">
          <cell r="D23" t="str">
            <v>명품 S1호</v>
          </cell>
          <cell r="E23">
            <v>34000</v>
          </cell>
          <cell r="F23"/>
          <cell r="G23"/>
          <cell r="H23">
            <v>0</v>
          </cell>
          <cell r="I23" t="str">
            <v/>
          </cell>
          <cell r="J23"/>
          <cell r="K23" t="str">
            <v/>
          </cell>
          <cell r="L23">
            <v>0</v>
          </cell>
        </row>
        <row r="24">
          <cell r="D24" t="str">
            <v>명품 S2호</v>
          </cell>
          <cell r="E24">
            <v>33000</v>
          </cell>
          <cell r="F24"/>
          <cell r="G24"/>
          <cell r="H24">
            <v>0</v>
          </cell>
          <cell r="I24" t="str">
            <v/>
          </cell>
          <cell r="J24"/>
          <cell r="K24" t="str">
            <v/>
          </cell>
          <cell r="L24">
            <v>0</v>
          </cell>
        </row>
        <row r="25">
          <cell r="D25" t="str">
            <v>진 6호</v>
          </cell>
          <cell r="E25">
            <v>32000</v>
          </cell>
          <cell r="F25"/>
          <cell r="G25"/>
          <cell r="H25">
            <v>0</v>
          </cell>
          <cell r="I25" t="str">
            <v/>
          </cell>
          <cell r="J25"/>
          <cell r="K25" t="str">
            <v/>
          </cell>
          <cell r="L25">
            <v>0</v>
          </cell>
        </row>
        <row r="26">
          <cell r="D26" t="str">
            <v>진 13호</v>
          </cell>
          <cell r="E26">
            <v>32000</v>
          </cell>
          <cell r="F26"/>
          <cell r="G26"/>
          <cell r="H26">
            <v>0</v>
          </cell>
          <cell r="I26" t="str">
            <v/>
          </cell>
          <cell r="J26"/>
          <cell r="K26" t="str">
            <v/>
          </cell>
          <cell r="L26">
            <v>0</v>
          </cell>
        </row>
        <row r="27">
          <cell r="D27" t="str">
            <v>정성 5호</v>
          </cell>
          <cell r="E27">
            <v>31000</v>
          </cell>
          <cell r="F27"/>
          <cell r="G27"/>
          <cell r="H27">
            <v>0</v>
          </cell>
          <cell r="I27" t="str">
            <v/>
          </cell>
          <cell r="J27"/>
          <cell r="K27" t="str">
            <v/>
          </cell>
          <cell r="L27">
            <v>0</v>
          </cell>
        </row>
        <row r="28">
          <cell r="D28" t="str">
            <v>신앙촌K 3호</v>
          </cell>
          <cell r="E28">
            <v>31000</v>
          </cell>
          <cell r="F28"/>
          <cell r="G28"/>
          <cell r="H28">
            <v>0</v>
          </cell>
          <cell r="I28" t="str">
            <v/>
          </cell>
          <cell r="J28"/>
          <cell r="K28" t="str">
            <v/>
          </cell>
          <cell r="L28">
            <v>0</v>
          </cell>
        </row>
        <row r="29">
          <cell r="D29" t="str">
            <v>신앙촌K 3-1호</v>
          </cell>
          <cell r="E29">
            <v>30000</v>
          </cell>
          <cell r="F29"/>
          <cell r="G29"/>
          <cell r="H29">
            <v>0</v>
          </cell>
          <cell r="I29" t="str">
            <v/>
          </cell>
          <cell r="J29"/>
          <cell r="K29" t="str">
            <v/>
          </cell>
          <cell r="L29">
            <v>0</v>
          </cell>
        </row>
        <row r="30">
          <cell r="D30" t="str">
            <v>기획팩 3호</v>
          </cell>
          <cell r="E30">
            <v>23000</v>
          </cell>
          <cell r="F30"/>
          <cell r="G30"/>
          <cell r="H30">
            <v>0</v>
          </cell>
          <cell r="I30" t="str">
            <v/>
          </cell>
          <cell r="J30"/>
          <cell r="K30" t="str">
            <v/>
          </cell>
          <cell r="L30">
            <v>0</v>
          </cell>
        </row>
        <row r="31">
          <cell r="D31" t="str">
            <v>기획팩 1호</v>
          </cell>
          <cell r="E31">
            <v>22000</v>
          </cell>
          <cell r="F31"/>
          <cell r="G31"/>
          <cell r="H31">
            <v>0</v>
          </cell>
          <cell r="I31" t="str">
            <v/>
          </cell>
          <cell r="J31"/>
          <cell r="K31" t="str">
            <v/>
          </cell>
          <cell r="L31">
            <v>0</v>
          </cell>
        </row>
        <row r="32">
          <cell r="D32" t="str">
            <v>정성 4호</v>
          </cell>
          <cell r="E32">
            <v>25000</v>
          </cell>
          <cell r="F32"/>
          <cell r="G32"/>
          <cell r="H32">
            <v>0</v>
          </cell>
          <cell r="I32" t="str">
            <v/>
          </cell>
          <cell r="J32"/>
          <cell r="K32" t="str">
            <v/>
          </cell>
          <cell r="L32">
            <v>0</v>
          </cell>
        </row>
        <row r="33">
          <cell r="D33" t="str">
            <v>특선S 3호</v>
          </cell>
          <cell r="E33">
            <v>23000</v>
          </cell>
          <cell r="F33"/>
          <cell r="G33"/>
          <cell r="H33">
            <v>0</v>
          </cell>
          <cell r="I33" t="str">
            <v/>
          </cell>
          <cell r="J33"/>
          <cell r="K33" t="str">
            <v/>
          </cell>
          <cell r="L33">
            <v>0</v>
          </cell>
        </row>
        <row r="34">
          <cell r="D34" t="str">
            <v>특선S 4호</v>
          </cell>
          <cell r="E34">
            <v>21000</v>
          </cell>
          <cell r="F34"/>
          <cell r="G34"/>
          <cell r="H34">
            <v>0</v>
          </cell>
          <cell r="I34" t="str">
            <v/>
          </cell>
          <cell r="J34"/>
          <cell r="K34" t="str">
            <v/>
          </cell>
          <cell r="L34">
            <v>0</v>
          </cell>
        </row>
        <row r="35">
          <cell r="D35" t="str">
            <v>신앙촌K 2호</v>
          </cell>
          <cell r="E35">
            <v>20500</v>
          </cell>
          <cell r="F35"/>
          <cell r="G35"/>
          <cell r="H35">
            <v>0</v>
          </cell>
          <cell r="I35" t="str">
            <v/>
          </cell>
          <cell r="J35"/>
          <cell r="K35" t="str">
            <v/>
          </cell>
          <cell r="L35">
            <v>0</v>
          </cell>
        </row>
        <row r="36">
          <cell r="D36" t="str">
            <v>정성 3호</v>
          </cell>
          <cell r="E36">
            <v>20000</v>
          </cell>
          <cell r="F36"/>
          <cell r="G36"/>
          <cell r="H36">
            <v>0</v>
          </cell>
          <cell r="I36" t="str">
            <v/>
          </cell>
          <cell r="J36"/>
          <cell r="K36" t="str">
            <v/>
          </cell>
          <cell r="L36">
            <v>0</v>
          </cell>
        </row>
        <row r="37">
          <cell r="D37" t="str">
            <v>신앙촌K 2-1호</v>
          </cell>
          <cell r="E37">
            <v>19500</v>
          </cell>
          <cell r="F37"/>
          <cell r="G37"/>
          <cell r="H37">
            <v>0</v>
          </cell>
          <cell r="I37" t="str">
            <v/>
          </cell>
          <cell r="J37"/>
          <cell r="K37" t="str">
            <v/>
          </cell>
          <cell r="L37">
            <v>0</v>
          </cell>
        </row>
        <row r="38">
          <cell r="D38" t="str">
            <v>진 3호</v>
          </cell>
          <cell r="E38">
            <v>16500</v>
          </cell>
          <cell r="F38"/>
          <cell r="G38"/>
          <cell r="H38">
            <v>0</v>
          </cell>
          <cell r="I38" t="str">
            <v/>
          </cell>
          <cell r="J38"/>
          <cell r="K38" t="str">
            <v/>
          </cell>
          <cell r="L38">
            <v>0</v>
          </cell>
        </row>
        <row r="39">
          <cell r="D39" t="str">
            <v>감사 1호</v>
          </cell>
          <cell r="E39">
            <v>14000</v>
          </cell>
          <cell r="F39"/>
          <cell r="G39"/>
          <cell r="H39">
            <v>0</v>
          </cell>
          <cell r="I39" t="str">
            <v/>
          </cell>
          <cell r="J39"/>
          <cell r="K39" t="str">
            <v/>
          </cell>
          <cell r="L39">
            <v>0</v>
          </cell>
        </row>
        <row r="40">
          <cell r="D40" t="str">
            <v>특선S 1호</v>
          </cell>
          <cell r="E40">
            <v>11500</v>
          </cell>
          <cell r="F40"/>
          <cell r="G40"/>
          <cell r="H40">
            <v>0</v>
          </cell>
          <cell r="I40" t="str">
            <v/>
          </cell>
          <cell r="J40"/>
          <cell r="K40" t="str">
            <v/>
          </cell>
          <cell r="L40">
            <v>0</v>
          </cell>
        </row>
        <row r="41">
          <cell r="D41" t="str">
            <v>진 2호</v>
          </cell>
          <cell r="E41">
            <v>11500</v>
          </cell>
          <cell r="F41"/>
          <cell r="G41"/>
          <cell r="H41">
            <v>0</v>
          </cell>
          <cell r="I41" t="str">
            <v/>
          </cell>
          <cell r="J41"/>
          <cell r="K41" t="str">
            <v/>
          </cell>
          <cell r="L41">
            <v>0</v>
          </cell>
        </row>
        <row r="42">
          <cell r="D42" t="str">
            <v>특선S 2호</v>
          </cell>
          <cell r="E42">
            <v>10000</v>
          </cell>
          <cell r="F42"/>
          <cell r="G42"/>
          <cell r="H42">
            <v>0</v>
          </cell>
          <cell r="I42" t="str">
            <v/>
          </cell>
          <cell r="J42"/>
          <cell r="K42" t="str">
            <v/>
          </cell>
          <cell r="L42">
            <v>0</v>
          </cell>
        </row>
        <row r="43">
          <cell r="D43" t="str">
            <v>드림 1호</v>
          </cell>
          <cell r="E43">
            <v>12000</v>
          </cell>
          <cell r="F43"/>
          <cell r="G43"/>
          <cell r="H43">
            <v>0</v>
          </cell>
          <cell r="I43" t="str">
            <v/>
          </cell>
          <cell r="J43"/>
          <cell r="K43" t="str">
            <v/>
          </cell>
          <cell r="L43">
            <v>0</v>
          </cell>
        </row>
        <row r="44">
          <cell r="D44" t="str">
            <v>행복 1호</v>
          </cell>
          <cell r="E44">
            <v>0</v>
          </cell>
          <cell r="F44"/>
          <cell r="G44"/>
          <cell r="H44">
            <v>0</v>
          </cell>
          <cell r="I44" t="str">
            <v/>
          </cell>
          <cell r="J44"/>
          <cell r="K44" t="str">
            <v/>
          </cell>
          <cell r="L44">
            <v>0</v>
          </cell>
        </row>
        <row r="45">
          <cell r="D45" t="str">
            <v>신앙촌K 1-1호</v>
          </cell>
          <cell r="E45">
            <v>9500</v>
          </cell>
          <cell r="F45"/>
          <cell r="G45"/>
          <cell r="H45">
            <v>0</v>
          </cell>
          <cell r="I45" t="str">
            <v/>
          </cell>
          <cell r="J45"/>
          <cell r="K45" t="str">
            <v/>
          </cell>
          <cell r="L45">
            <v>0</v>
          </cell>
        </row>
        <row r="46">
          <cell r="D46" t="str">
            <v>기쁨 1호</v>
          </cell>
          <cell r="E46">
            <v>7000</v>
          </cell>
          <cell r="F46"/>
          <cell r="G46"/>
          <cell r="H46">
            <v>0</v>
          </cell>
          <cell r="I46" t="str">
            <v/>
          </cell>
          <cell r="J46"/>
          <cell r="K46" t="str">
            <v/>
          </cell>
          <cell r="L46">
            <v>0</v>
          </cell>
        </row>
      </sheetData>
      <sheetData sheetId="7"/>
      <sheetData sheetId="8"/>
      <sheetData sheetId="9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yeosuo@naver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D88DD0-56A6-427F-84BB-85863D3A8AA7}">
  <sheetPr codeName="Sheet14">
    <tabColor rgb="FFFFC000"/>
    <pageSetUpPr fitToPage="1"/>
  </sheetPr>
  <dimension ref="B2:L21"/>
  <sheetViews>
    <sheetView showGridLines="0" zoomScaleNormal="100" workbookViewId="0">
      <pane xSplit="1" ySplit="9" topLeftCell="B10" activePane="bottomRight" state="frozen"/>
      <selection activeCell="H15" sqref="H15:J15"/>
      <selection pane="topRight" activeCell="H15" sqref="H15:J15"/>
      <selection pane="bottomLeft" activeCell="H15" sqref="H15:J15"/>
      <selection pane="bottomRight" activeCell="Q14" sqref="Q14"/>
    </sheetView>
  </sheetViews>
  <sheetFormatPr defaultColWidth="8.796875" defaultRowHeight="15.6"/>
  <cols>
    <col min="1" max="1" width="2.19921875" style="1" customWidth="1"/>
    <col min="2" max="2" width="15.796875" style="1" customWidth="1"/>
    <col min="3" max="3" width="26.296875" style="1" customWidth="1"/>
    <col min="4" max="4" width="7.19921875" style="29" customWidth="1"/>
    <col min="5" max="5" width="11" style="29" hidden="1" customWidth="1"/>
    <col min="6" max="6" width="5.19921875" style="1" customWidth="1"/>
    <col min="7" max="7" width="10.3984375" style="1" customWidth="1"/>
    <col min="8" max="8" width="16.69921875" style="1" hidden="1" customWidth="1"/>
    <col min="9" max="10" width="13" style="1" customWidth="1"/>
    <col min="11" max="11" width="9.296875" style="1" customWidth="1"/>
    <col min="12" max="12" width="27.19921875" style="1" customWidth="1"/>
    <col min="13" max="13" width="3.19921875" style="1" customWidth="1"/>
    <col min="14" max="16384" width="8.796875" style="1"/>
  </cols>
  <sheetData>
    <row r="2" spans="2:12" ht="42" customHeight="1">
      <c r="B2" s="73" t="s">
        <v>0</v>
      </c>
      <c r="C2" s="74"/>
      <c r="D2" s="74"/>
      <c r="E2" s="74"/>
      <c r="F2" s="74"/>
      <c r="G2" s="74"/>
      <c r="H2" s="74"/>
      <c r="I2" s="74"/>
      <c r="J2" s="74"/>
      <c r="K2" s="74"/>
      <c r="L2" s="75"/>
    </row>
    <row r="3" spans="2:12" ht="9.75" customHeight="1" thickBot="1">
      <c r="B3" s="2"/>
      <c r="C3" s="2"/>
      <c r="D3" s="3"/>
      <c r="E3" s="3"/>
      <c r="F3" s="2"/>
      <c r="G3" s="3"/>
      <c r="H3" s="3"/>
      <c r="I3" s="3"/>
      <c r="J3" s="3"/>
      <c r="K3" s="3"/>
      <c r="L3" s="4"/>
    </row>
    <row r="4" spans="2:12" ht="24" customHeight="1">
      <c r="B4" s="5" t="s">
        <v>1</v>
      </c>
      <c r="C4" s="76"/>
      <c r="D4" s="76"/>
      <c r="E4" s="76"/>
      <c r="F4" s="76"/>
      <c r="G4" s="76"/>
      <c r="H4" s="76"/>
      <c r="I4" s="76"/>
      <c r="J4" s="76"/>
      <c r="K4" s="76"/>
      <c r="L4" s="77"/>
    </row>
    <row r="5" spans="2:12" ht="24" customHeight="1">
      <c r="B5" s="6" t="s">
        <v>2</v>
      </c>
      <c r="C5" s="78"/>
      <c r="D5" s="78"/>
      <c r="E5" s="78"/>
      <c r="F5" s="78"/>
      <c r="G5" s="78"/>
      <c r="H5" s="78"/>
      <c r="I5" s="78"/>
      <c r="J5" s="78"/>
      <c r="K5" s="78"/>
      <c r="L5" s="79"/>
    </row>
    <row r="6" spans="2:12" ht="24" customHeight="1">
      <c r="B6" s="6" t="s">
        <v>3</v>
      </c>
      <c r="C6" s="78"/>
      <c r="D6" s="78"/>
      <c r="E6" s="78"/>
      <c r="F6" s="78"/>
      <c r="G6" s="78"/>
      <c r="H6" s="78"/>
      <c r="I6" s="78"/>
      <c r="J6" s="78"/>
      <c r="K6" s="78"/>
      <c r="L6" s="79"/>
    </row>
    <row r="7" spans="2:12" ht="24" customHeight="1">
      <c r="B7" s="7" t="s">
        <v>4</v>
      </c>
      <c r="C7" s="80"/>
      <c r="D7" s="80"/>
      <c r="E7" s="80"/>
      <c r="F7" s="81" t="s">
        <v>5</v>
      </c>
      <c r="G7" s="82"/>
      <c r="H7" s="83"/>
      <c r="I7" s="84"/>
      <c r="J7" s="84"/>
      <c r="K7" s="84"/>
      <c r="L7" s="84"/>
    </row>
    <row r="8" spans="2:12" ht="27.75" customHeight="1" thickBot="1">
      <c r="B8" s="65" t="s">
        <v>6</v>
      </c>
      <c r="C8" s="66"/>
      <c r="D8" s="8"/>
      <c r="E8" s="8"/>
      <c r="F8" s="8"/>
      <c r="G8" s="67" t="str">
        <f>"금 "&amp;NUMBERSTRING(H21,1)&amp;"원정"</f>
        <v>금 영원정</v>
      </c>
      <c r="H8" s="67"/>
      <c r="I8" s="68"/>
      <c r="J8" s="68"/>
      <c r="K8" s="68"/>
      <c r="L8" s="69"/>
    </row>
    <row r="9" spans="2:12" ht="37.5" customHeight="1">
      <c r="B9" s="9" t="s">
        <v>7</v>
      </c>
      <c r="C9" s="10" t="s">
        <v>8</v>
      </c>
      <c r="D9" s="11" t="s">
        <v>9</v>
      </c>
      <c r="E9" s="11" t="s">
        <v>10</v>
      </c>
      <c r="F9" s="11" t="s">
        <v>11</v>
      </c>
      <c r="G9" s="11" t="s">
        <v>12</v>
      </c>
      <c r="H9" s="12" t="s">
        <v>13</v>
      </c>
      <c r="I9" s="13" t="s">
        <v>14</v>
      </c>
      <c r="J9" s="14" t="s">
        <v>15</v>
      </c>
      <c r="K9" s="15" t="s">
        <v>16</v>
      </c>
      <c r="L9" s="16" t="s">
        <v>17</v>
      </c>
    </row>
    <row r="10" spans="2:12" ht="123" customHeight="1">
      <c r="B10" s="57" t="s">
        <v>18</v>
      </c>
      <c r="C10" s="18" t="str">
        <f>_xlfn.IFNA(VLOOKUP(B10,[1]상품리스트!A:K,3,0),"")</f>
        <v>양조 생명물간장 360mL×2
양조 테이블간장 120mL×1
양조 테이블국간장 120mL×1</v>
      </c>
      <c r="D10" s="19" t="s">
        <v>19</v>
      </c>
      <c r="E10" s="20"/>
      <c r="F10" s="20">
        <v>5</v>
      </c>
      <c r="G10" s="21">
        <v>1</v>
      </c>
      <c r="H10" s="22"/>
      <c r="I10" s="23">
        <v>24000</v>
      </c>
      <c r="J10" s="58">
        <v>15000</v>
      </c>
      <c r="K10" s="25">
        <f t="shared" ref="K10:K20" si="0">IFERROR(1-J10/I10,"")</f>
        <v>0.375</v>
      </c>
      <c r="L10" s="26"/>
    </row>
    <row r="11" spans="2:12" ht="123" customHeight="1">
      <c r="B11" s="57" t="s">
        <v>20</v>
      </c>
      <c r="C11" s="18" t="str">
        <f>_xlfn.IFNA(VLOOKUP(B11,[1]상품리스트!A:K,3,0),"")</f>
        <v>양조 생명물간장 500mL×1
양조 깔끔한국간장 500mL×1</v>
      </c>
      <c r="D11" s="19" t="s">
        <v>19</v>
      </c>
      <c r="E11" s="20"/>
      <c r="F11" s="20">
        <v>5</v>
      </c>
      <c r="G11" s="21">
        <v>1</v>
      </c>
      <c r="H11" s="22"/>
      <c r="I11" s="23">
        <v>22000</v>
      </c>
      <c r="J11" s="58">
        <v>13000</v>
      </c>
      <c r="K11" s="25">
        <f t="shared" si="0"/>
        <v>0.40909090909090906</v>
      </c>
      <c r="L11" s="26"/>
    </row>
    <row r="12" spans="2:12" ht="123" customHeight="1">
      <c r="B12" s="57" t="s">
        <v>21</v>
      </c>
      <c r="C12" s="18" t="str">
        <f>_xlfn.IFNA(VLOOKUP(B12,[1]상품리스트!A:K,3,0),"")</f>
        <v>양조 생명물간장 360mL×1
양조 깔끔한국간장 360mL×1</v>
      </c>
      <c r="D12" s="19" t="s">
        <v>19</v>
      </c>
      <c r="E12" s="20"/>
      <c r="F12" s="20">
        <v>5</v>
      </c>
      <c r="G12" s="21">
        <v>1</v>
      </c>
      <c r="H12" s="22"/>
      <c r="I12" s="23">
        <v>18500</v>
      </c>
      <c r="J12" s="58">
        <v>10000</v>
      </c>
      <c r="K12" s="25">
        <f t="shared" si="0"/>
        <v>0.45945945945945943</v>
      </c>
      <c r="L12" s="26"/>
    </row>
    <row r="13" spans="2:12" ht="123" customHeight="1">
      <c r="B13" s="57" t="s">
        <v>22</v>
      </c>
      <c r="C13" s="18" t="str">
        <f>_xlfn.IFNA(VLOOKUP(B13,[1]상품리스트!A:K,3,0),"")</f>
        <v>양조 생명물간장 500mL×1</v>
      </c>
      <c r="D13" s="19" t="s">
        <v>19</v>
      </c>
      <c r="E13" s="20"/>
      <c r="F13" s="20">
        <v>10</v>
      </c>
      <c r="G13" s="21">
        <v>1</v>
      </c>
      <c r="H13" s="22"/>
      <c r="I13" s="23">
        <v>10500</v>
      </c>
      <c r="J13" s="58">
        <v>7000</v>
      </c>
      <c r="K13" s="25">
        <f t="shared" si="0"/>
        <v>0.33333333333333337</v>
      </c>
      <c r="L13" s="26"/>
    </row>
    <row r="14" spans="2:12" ht="68.400000000000006" customHeight="1">
      <c r="B14" s="17"/>
      <c r="C14" s="18" t="str">
        <f>_xlfn.IFNA(VLOOKUP(B14,[1]상품리스트!A:K,3,0),"")</f>
        <v/>
      </c>
      <c r="D14" s="19"/>
      <c r="E14" s="19"/>
      <c r="F14" s="20" t="str">
        <f>_xlfn.IFNA(VLOOKUP(B14,[1]상품리스트!A:K,4,0),"")</f>
        <v/>
      </c>
      <c r="G14" s="21"/>
      <c r="H14" s="27"/>
      <c r="I14" s="23" t="str">
        <f>_xlfn.IFNA(INDEX('[1]1잉여계산'!D:F,MATCH(B14,'[1]1잉여계산'!D:D,0),2),"")</f>
        <v/>
      </c>
      <c r="J14" s="24" t="str">
        <f>_xlfn.IFNA(INDEX('[1]1잉여계산'!D:L,MATCH(B14,'[1]1잉여계산'!D:D,0),9),"")</f>
        <v/>
      </c>
      <c r="K14" s="25" t="str">
        <f t="shared" si="0"/>
        <v/>
      </c>
      <c r="L14" s="26"/>
    </row>
    <row r="15" spans="2:12" ht="123" hidden="1" customHeight="1">
      <c r="B15" s="17"/>
      <c r="C15" s="18" t="str">
        <f>_xlfn.IFNA(VLOOKUP(B15,[1]상품리스트!A:K,3,0),"")</f>
        <v/>
      </c>
      <c r="D15" s="19"/>
      <c r="E15" s="19"/>
      <c r="F15" s="20" t="str">
        <f>_xlfn.IFNA(VLOOKUP(B15,[1]상품리스트!A:K,4,0),"")</f>
        <v/>
      </c>
      <c r="G15" s="21"/>
      <c r="H15" s="27" t="e">
        <f t="shared" ref="H15:H20" si="1">+J15*0.85</f>
        <v>#VALUE!</v>
      </c>
      <c r="I15" s="23" t="str">
        <f>_xlfn.IFNA(INDEX('[1]1잉여계산'!D:F,MATCH(B15,'[1]1잉여계산'!D:D,0),2),"")</f>
        <v/>
      </c>
      <c r="J15" s="24" t="str">
        <f>_xlfn.IFNA(INDEX('[1]1잉여계산'!D:L,MATCH(B15,'[1]1잉여계산'!D:D,0),9),"")</f>
        <v/>
      </c>
      <c r="K15" s="25" t="str">
        <f t="shared" si="0"/>
        <v/>
      </c>
      <c r="L15" s="26"/>
    </row>
    <row r="16" spans="2:12" ht="123" hidden="1" customHeight="1">
      <c r="B16" s="17"/>
      <c r="C16" s="18" t="str">
        <f>_xlfn.IFNA(VLOOKUP(B16,[1]상품리스트!A:K,3,0),"")</f>
        <v/>
      </c>
      <c r="D16" s="19"/>
      <c r="E16" s="19"/>
      <c r="F16" s="20" t="str">
        <f>_xlfn.IFNA(VLOOKUP(B16,[1]상품리스트!A:K,4,0),"")</f>
        <v/>
      </c>
      <c r="G16" s="21"/>
      <c r="H16" s="27" t="e">
        <f t="shared" si="1"/>
        <v>#VALUE!</v>
      </c>
      <c r="I16" s="23" t="str">
        <f>_xlfn.IFNA(INDEX('[1]1잉여계산'!D:F,MATCH(B16,'[1]1잉여계산'!D:D,0),2),"")</f>
        <v/>
      </c>
      <c r="J16" s="24" t="str">
        <f>_xlfn.IFNA(INDEX('[1]1잉여계산'!D:L,MATCH(B16,'[1]1잉여계산'!D:D,0),9),"")</f>
        <v/>
      </c>
      <c r="K16" s="25" t="str">
        <f t="shared" si="0"/>
        <v/>
      </c>
      <c r="L16" s="26"/>
    </row>
    <row r="17" spans="2:12" ht="123" hidden="1" customHeight="1">
      <c r="B17" s="17"/>
      <c r="C17" s="18" t="str">
        <f>_xlfn.IFNA(VLOOKUP(B17,[1]상품리스트!A:K,3,0),"")</f>
        <v/>
      </c>
      <c r="D17" s="19"/>
      <c r="E17" s="19"/>
      <c r="F17" s="20" t="str">
        <f>_xlfn.IFNA(VLOOKUP(B17,[1]상품리스트!A:K,4,0),"")</f>
        <v/>
      </c>
      <c r="G17" s="21"/>
      <c r="H17" s="27" t="e">
        <f t="shared" si="1"/>
        <v>#VALUE!</v>
      </c>
      <c r="I17" s="23" t="str">
        <f>_xlfn.IFNA(INDEX('[1]1잉여계산'!D:F,MATCH(B17,'[1]1잉여계산'!D:D,0),2),"")</f>
        <v/>
      </c>
      <c r="J17" s="24" t="str">
        <f>_xlfn.IFNA(INDEX('[1]1잉여계산'!D:L,MATCH(B17,'[1]1잉여계산'!D:D,0),9),"")</f>
        <v/>
      </c>
      <c r="K17" s="25" t="str">
        <f t="shared" si="0"/>
        <v/>
      </c>
      <c r="L17" s="26"/>
    </row>
    <row r="18" spans="2:12" ht="123" hidden="1" customHeight="1">
      <c r="B18" s="17"/>
      <c r="C18" s="18" t="str">
        <f>_xlfn.IFNA(VLOOKUP(B18,[1]상품리스트!A:K,3,0),"")</f>
        <v/>
      </c>
      <c r="D18" s="19"/>
      <c r="E18" s="19"/>
      <c r="F18" s="20" t="str">
        <f>_xlfn.IFNA(VLOOKUP(B18,[1]상품리스트!A:K,4,0),"")</f>
        <v/>
      </c>
      <c r="G18" s="21"/>
      <c r="H18" s="27" t="e">
        <f t="shared" si="1"/>
        <v>#VALUE!</v>
      </c>
      <c r="I18" s="23" t="str">
        <f>_xlfn.IFNA(INDEX('[1]1잉여계산'!D:F,MATCH(B18,'[1]1잉여계산'!D:D,0),2),"")</f>
        <v/>
      </c>
      <c r="J18" s="24" t="str">
        <f>_xlfn.IFNA(INDEX('[1]1잉여계산'!D:L,MATCH(B18,'[1]1잉여계산'!D:D,0),9),"")</f>
        <v/>
      </c>
      <c r="K18" s="25" t="str">
        <f t="shared" si="0"/>
        <v/>
      </c>
      <c r="L18" s="26"/>
    </row>
    <row r="19" spans="2:12" ht="123" hidden="1" customHeight="1">
      <c r="B19" s="17"/>
      <c r="C19" s="18" t="str">
        <f>_xlfn.IFNA(VLOOKUP(B19,[1]상품리스트!A:K,3,0),"")</f>
        <v/>
      </c>
      <c r="D19" s="19"/>
      <c r="E19" s="19"/>
      <c r="F19" s="20" t="str">
        <f>_xlfn.IFNA(VLOOKUP(B19,[1]상품리스트!A:K,4,0),"")</f>
        <v/>
      </c>
      <c r="G19" s="21"/>
      <c r="H19" s="27" t="e">
        <f t="shared" si="1"/>
        <v>#VALUE!</v>
      </c>
      <c r="I19" s="23" t="str">
        <f>_xlfn.IFNA(INDEX('[1]1잉여계산'!D:F,MATCH(B19,'[1]1잉여계산'!D:D,0),2),"")</f>
        <v/>
      </c>
      <c r="J19" s="24" t="str">
        <f>_xlfn.IFNA(INDEX('[1]1잉여계산'!D:L,MATCH(B19,'[1]1잉여계산'!D:D,0),9),"")</f>
        <v/>
      </c>
      <c r="K19" s="25" t="str">
        <f t="shared" si="0"/>
        <v/>
      </c>
      <c r="L19" s="26"/>
    </row>
    <row r="20" spans="2:12" ht="123" hidden="1" customHeight="1">
      <c r="B20" s="28"/>
      <c r="C20" s="18" t="str">
        <f>_xlfn.IFNA(VLOOKUP(B20,[1]상품리스트!A:K,3,0),"")</f>
        <v/>
      </c>
      <c r="D20" s="19"/>
      <c r="E20" s="19"/>
      <c r="F20" s="20" t="str">
        <f>_xlfn.IFNA(VLOOKUP(B20,[1]상품리스트!A:K,4,0),"")</f>
        <v/>
      </c>
      <c r="G20" s="21"/>
      <c r="H20" s="27" t="e">
        <f t="shared" si="1"/>
        <v>#VALUE!</v>
      </c>
      <c r="I20" s="23" t="str">
        <f>_xlfn.IFNA(INDEX('[1]1잉여계산'!D:F,MATCH(B20,'[1]1잉여계산'!D:D,0),2),"")</f>
        <v/>
      </c>
      <c r="J20" s="24" t="str">
        <f>_xlfn.IFNA(INDEX('[1]1잉여계산'!D:L,MATCH(B20,'[1]1잉여계산'!D:D,0),9),"")</f>
        <v/>
      </c>
      <c r="K20" s="25" t="str">
        <f t="shared" si="0"/>
        <v/>
      </c>
      <c r="L20" s="26"/>
    </row>
    <row r="21" spans="2:12" ht="73.2" customHeight="1" thickBot="1">
      <c r="B21" s="70" t="s">
        <v>23</v>
      </c>
      <c r="C21" s="71"/>
      <c r="D21" s="71"/>
      <c r="E21" s="71"/>
      <c r="F21" s="71"/>
      <c r="G21" s="71"/>
      <c r="H21" s="71"/>
      <c r="I21" s="71"/>
      <c r="J21" s="71"/>
      <c r="K21" s="71"/>
      <c r="L21" s="72"/>
    </row>
  </sheetData>
  <mergeCells count="10">
    <mergeCell ref="B8:C8"/>
    <mergeCell ref="G8:L8"/>
    <mergeCell ref="B21:L21"/>
    <mergeCell ref="B2:L2"/>
    <mergeCell ref="C4:L4"/>
    <mergeCell ref="C5:L5"/>
    <mergeCell ref="C6:L6"/>
    <mergeCell ref="C7:E7"/>
    <mergeCell ref="F7:G7"/>
    <mergeCell ref="H7:L7"/>
  </mergeCells>
  <phoneticPr fontId="3" type="noConversion"/>
  <printOptions horizontalCentered="1"/>
  <pageMargins left="0.31496062992125984" right="0.11811023622047245" top="0.47244094488188981" bottom="0.62992125984251968" header="0.31496062992125984" footer="0.31496062992125984"/>
  <pageSetup paperSize="9" scale="7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5EDF0B-C536-4584-A0B9-435217E8D514}">
  <sheetPr codeName="Sheet3">
    <tabColor theme="4" tint="0.79998168889431442"/>
    <pageSetUpPr fitToPage="1"/>
  </sheetPr>
  <dimension ref="B2:J18"/>
  <sheetViews>
    <sheetView showGridLines="0" tabSelected="1" zoomScaleNormal="100" workbookViewId="0">
      <pane xSplit="1" ySplit="9" topLeftCell="B10" activePane="bottomRight" state="frozen"/>
      <selection activeCell="G17" sqref="G17"/>
      <selection pane="topRight" activeCell="G17" sqref="G17"/>
      <selection pane="bottomLeft" activeCell="G17" sqref="G17"/>
      <selection pane="bottomRight" activeCell="B2" sqref="B2:J2"/>
    </sheetView>
  </sheetViews>
  <sheetFormatPr defaultRowHeight="13.2"/>
  <cols>
    <col min="1" max="1" width="2.19921875" customWidth="1"/>
    <col min="2" max="2" width="23.59765625" customWidth="1"/>
    <col min="3" max="3" width="34" customWidth="1"/>
    <col min="4" max="5" width="7.09765625" customWidth="1"/>
    <col min="6" max="6" width="9.69921875" customWidth="1"/>
    <col min="7" max="8" width="9.796875" customWidth="1"/>
    <col min="9" max="9" width="7.19921875" customWidth="1"/>
    <col min="10" max="10" width="28.8984375" customWidth="1"/>
    <col min="11" max="11" width="3.296875" customWidth="1"/>
    <col min="12" max="12" width="10.796875" bestFit="1" customWidth="1"/>
  </cols>
  <sheetData>
    <row r="2" spans="2:10" ht="42" customHeight="1">
      <c r="B2" s="91" t="s">
        <v>24</v>
      </c>
      <c r="C2" s="92"/>
      <c r="D2" s="92"/>
      <c r="E2" s="92"/>
      <c r="F2" s="92"/>
      <c r="G2" s="92"/>
      <c r="H2" s="92"/>
      <c r="I2" s="92"/>
      <c r="J2" s="93"/>
    </row>
    <row r="3" spans="2:10" ht="9.75" customHeight="1" thickBot="1">
      <c r="B3" s="30"/>
      <c r="C3" s="30"/>
      <c r="D3" s="30"/>
      <c r="E3" s="30"/>
      <c r="F3" s="30"/>
      <c r="G3" s="31"/>
      <c r="H3" s="31"/>
      <c r="I3" s="31"/>
      <c r="J3" s="32"/>
    </row>
    <row r="4" spans="2:10" ht="24" customHeight="1">
      <c r="B4" s="33" t="s">
        <v>1</v>
      </c>
      <c r="C4" s="94" t="s">
        <v>64</v>
      </c>
      <c r="D4" s="95"/>
      <c r="E4" s="95"/>
      <c r="F4" s="95"/>
      <c r="G4" s="95"/>
      <c r="H4" s="95"/>
      <c r="I4" s="95"/>
      <c r="J4" s="96"/>
    </row>
    <row r="5" spans="2:10" ht="24" customHeight="1">
      <c r="B5" s="34" t="s">
        <v>2</v>
      </c>
      <c r="C5" s="97" t="s">
        <v>65</v>
      </c>
      <c r="D5" s="98"/>
      <c r="E5" s="98"/>
      <c r="F5" s="98"/>
      <c r="G5" s="98"/>
      <c r="H5" s="98"/>
      <c r="I5" s="98"/>
      <c r="J5" s="99"/>
    </row>
    <row r="6" spans="2:10" ht="24" customHeight="1">
      <c r="B6" s="34" t="s">
        <v>3</v>
      </c>
      <c r="C6" s="97" t="s">
        <v>61</v>
      </c>
      <c r="D6" s="98"/>
      <c r="E6" s="98"/>
      <c r="F6" s="98"/>
      <c r="G6" s="98"/>
      <c r="H6" s="98"/>
      <c r="I6" s="98"/>
      <c r="J6" s="99"/>
    </row>
    <row r="7" spans="2:10" ht="24" customHeight="1">
      <c r="B7" s="35" t="s">
        <v>4</v>
      </c>
      <c r="C7" s="100" t="s">
        <v>62</v>
      </c>
      <c r="D7" s="101"/>
      <c r="E7" s="101"/>
      <c r="F7" s="101"/>
      <c r="G7" s="36" t="s">
        <v>25</v>
      </c>
      <c r="H7" s="102" t="s">
        <v>63</v>
      </c>
      <c r="I7" s="103"/>
      <c r="J7" s="104"/>
    </row>
    <row r="8" spans="2:10" ht="27.75" customHeight="1" thickBot="1">
      <c r="B8" s="85"/>
      <c r="C8" s="86"/>
      <c r="D8" s="86"/>
      <c r="E8" s="86"/>
      <c r="F8" s="86"/>
      <c r="G8" s="86"/>
      <c r="H8" s="86"/>
      <c r="I8" s="86"/>
      <c r="J8" s="87"/>
    </row>
    <row r="9" spans="2:10" ht="37.5" customHeight="1">
      <c r="B9" s="37" t="s">
        <v>7</v>
      </c>
      <c r="C9" s="38" t="s">
        <v>8</v>
      </c>
      <c r="D9" s="39" t="s">
        <v>9</v>
      </c>
      <c r="E9" s="39" t="s">
        <v>60</v>
      </c>
      <c r="F9" s="40" t="s">
        <v>57</v>
      </c>
      <c r="G9" s="41" t="s">
        <v>14</v>
      </c>
      <c r="H9" s="42" t="s">
        <v>26</v>
      </c>
      <c r="I9" s="43" t="s">
        <v>16</v>
      </c>
      <c r="J9" s="44" t="s">
        <v>17</v>
      </c>
    </row>
    <row r="10" spans="2:10" ht="124.95" customHeight="1">
      <c r="B10" s="55" t="s">
        <v>27</v>
      </c>
      <c r="C10" s="56" t="s">
        <v>47</v>
      </c>
      <c r="D10" s="19" t="s">
        <v>19</v>
      </c>
      <c r="E10" s="47">
        <v>4</v>
      </c>
      <c r="F10" s="47" t="s">
        <v>59</v>
      </c>
      <c r="G10" s="53">
        <v>72000</v>
      </c>
      <c r="H10" s="54">
        <v>50400</v>
      </c>
      <c r="I10" s="48">
        <f t="shared" ref="I10:I17" si="0">IFERROR(1-H10/G10,"")</f>
        <v>0.30000000000000004</v>
      </c>
      <c r="J10" s="49"/>
    </row>
    <row r="11" spans="2:10" ht="124.95" customHeight="1">
      <c r="B11" s="55" t="s">
        <v>28</v>
      </c>
      <c r="C11" s="56" t="s">
        <v>34</v>
      </c>
      <c r="D11" s="19" t="s">
        <v>19</v>
      </c>
      <c r="E11" s="47">
        <v>4</v>
      </c>
      <c r="F11" s="47" t="s">
        <v>59</v>
      </c>
      <c r="G11" s="53">
        <v>38000</v>
      </c>
      <c r="H11" s="54">
        <v>30400</v>
      </c>
      <c r="I11" s="48">
        <f t="shared" si="0"/>
        <v>0.19999999999999996</v>
      </c>
      <c r="J11" s="49"/>
    </row>
    <row r="12" spans="2:10" ht="124.95" customHeight="1">
      <c r="B12" s="55" t="s">
        <v>29</v>
      </c>
      <c r="C12" s="56" t="s">
        <v>52</v>
      </c>
      <c r="D12" s="19" t="s">
        <v>19</v>
      </c>
      <c r="E12" s="47">
        <v>4</v>
      </c>
      <c r="F12" s="47" t="s">
        <v>59</v>
      </c>
      <c r="G12" s="53">
        <v>47000</v>
      </c>
      <c r="H12" s="54">
        <v>37600</v>
      </c>
      <c r="I12" s="48">
        <f t="shared" si="0"/>
        <v>0.19999999999999996</v>
      </c>
      <c r="J12" s="49"/>
    </row>
    <row r="13" spans="2:10" ht="124.95" customHeight="1">
      <c r="B13" s="55" t="s">
        <v>30</v>
      </c>
      <c r="C13" s="56" t="s">
        <v>53</v>
      </c>
      <c r="D13" s="19" t="s">
        <v>19</v>
      </c>
      <c r="E13" s="47">
        <v>4</v>
      </c>
      <c r="F13" s="47" t="s">
        <v>59</v>
      </c>
      <c r="G13" s="53">
        <v>42000</v>
      </c>
      <c r="H13" s="54">
        <v>33600</v>
      </c>
      <c r="I13" s="48">
        <f t="shared" si="0"/>
        <v>0.19999999999999996</v>
      </c>
      <c r="J13" s="49"/>
    </row>
    <row r="14" spans="2:10" ht="124.95" customHeight="1">
      <c r="B14" s="55" t="s">
        <v>31</v>
      </c>
      <c r="C14" s="56" t="s">
        <v>44</v>
      </c>
      <c r="D14" s="19" t="s">
        <v>19</v>
      </c>
      <c r="E14" s="47">
        <v>5</v>
      </c>
      <c r="F14" s="47" t="s">
        <v>59</v>
      </c>
      <c r="G14" s="53">
        <v>33000</v>
      </c>
      <c r="H14" s="54">
        <v>26400</v>
      </c>
      <c r="I14" s="48">
        <f t="shared" si="0"/>
        <v>0.19999999999999996</v>
      </c>
      <c r="J14" s="49"/>
    </row>
    <row r="15" spans="2:10" ht="124.95" customHeight="1">
      <c r="B15" s="55" t="s">
        <v>32</v>
      </c>
      <c r="C15" s="56" t="s">
        <v>45</v>
      </c>
      <c r="D15" s="19" t="s">
        <v>19</v>
      </c>
      <c r="E15" s="47">
        <v>6</v>
      </c>
      <c r="F15" s="47" t="s">
        <v>58</v>
      </c>
      <c r="G15" s="53">
        <v>23000</v>
      </c>
      <c r="H15" s="54">
        <v>19550</v>
      </c>
      <c r="I15" s="48">
        <f t="shared" si="0"/>
        <v>0.15000000000000002</v>
      </c>
      <c r="J15" s="49"/>
    </row>
    <row r="16" spans="2:10" ht="124.95" customHeight="1">
      <c r="B16" s="55" t="s">
        <v>33</v>
      </c>
      <c r="C16" s="56" t="s">
        <v>46</v>
      </c>
      <c r="D16" s="19" t="s">
        <v>19</v>
      </c>
      <c r="E16" s="47">
        <v>6</v>
      </c>
      <c r="F16" s="47" t="s">
        <v>58</v>
      </c>
      <c r="G16" s="53">
        <v>21000</v>
      </c>
      <c r="H16" s="54">
        <v>17850</v>
      </c>
      <c r="I16" s="48">
        <f t="shared" si="0"/>
        <v>0.15000000000000002</v>
      </c>
      <c r="J16" s="49"/>
    </row>
    <row r="17" spans="2:10" ht="32.4" customHeight="1" thickBot="1">
      <c r="B17" s="45"/>
      <c r="C17" s="46"/>
      <c r="D17" s="19"/>
      <c r="E17" s="47"/>
      <c r="F17" s="47"/>
      <c r="G17" s="50"/>
      <c r="H17" s="51"/>
      <c r="I17" s="52" t="str">
        <f t="shared" si="0"/>
        <v/>
      </c>
      <c r="J17" s="49"/>
    </row>
    <row r="18" spans="2:10" ht="52.8" customHeight="1">
      <c r="B18" s="88" t="s">
        <v>35</v>
      </c>
      <c r="C18" s="89"/>
      <c r="D18" s="89"/>
      <c r="E18" s="89"/>
      <c r="F18" s="89"/>
      <c r="G18" s="89"/>
      <c r="H18" s="89"/>
      <c r="I18" s="89"/>
      <c r="J18" s="90"/>
    </row>
  </sheetData>
  <mergeCells count="8">
    <mergeCell ref="B8:J8"/>
    <mergeCell ref="B18:J18"/>
    <mergeCell ref="B2:J2"/>
    <mergeCell ref="C4:J4"/>
    <mergeCell ref="C5:J5"/>
    <mergeCell ref="C6:J6"/>
    <mergeCell ref="C7:F7"/>
    <mergeCell ref="H7:J7"/>
  </mergeCells>
  <phoneticPr fontId="9" type="noConversion"/>
  <hyperlinks>
    <hyperlink ref="H7" r:id="rId1" xr:uid="{D4910E89-DB02-4C98-B699-725A38EF1D55}"/>
  </hyperlinks>
  <printOptions horizontalCentered="1" verticalCentered="1"/>
  <pageMargins left="0.31496062992125984" right="0.31496062992125984" top="0.74803149606299213" bottom="0.55000000000000004" header="0.31496062992125984" footer="0.31496062992125984"/>
  <pageSetup paperSize="9" scale="68"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D95038-2310-4E2B-8C23-4D215B6ED71C}">
  <dimension ref="A3:C9"/>
  <sheetViews>
    <sheetView workbookViewId="0">
      <selection activeCell="C7" sqref="C7"/>
    </sheetView>
  </sheetViews>
  <sheetFormatPr defaultRowHeight="13.2"/>
  <cols>
    <col min="1" max="1" width="12.69921875" style="59" customWidth="1"/>
    <col min="2" max="2" width="45.3984375" customWidth="1"/>
    <col min="3" max="3" width="46.5" customWidth="1"/>
  </cols>
  <sheetData>
    <row r="3" spans="1:3">
      <c r="A3" s="60" t="s">
        <v>36</v>
      </c>
      <c r="B3" s="61" t="s">
        <v>27</v>
      </c>
      <c r="C3" s="61" t="s">
        <v>28</v>
      </c>
    </row>
    <row r="4" spans="1:3">
      <c r="A4" s="60" t="s">
        <v>37</v>
      </c>
      <c r="B4" s="106" t="s">
        <v>40</v>
      </c>
      <c r="C4" s="106"/>
    </row>
    <row r="5" spans="1:3">
      <c r="A5" s="60" t="s">
        <v>38</v>
      </c>
      <c r="B5" s="63">
        <v>72000</v>
      </c>
      <c r="C5" s="63">
        <v>38000</v>
      </c>
    </row>
    <row r="6" spans="1:3" ht="150.6" customHeight="1">
      <c r="A6" s="60" t="s">
        <v>39</v>
      </c>
      <c r="B6" s="61"/>
      <c r="C6" s="61"/>
    </row>
    <row r="7" spans="1:3" ht="174.6" customHeight="1">
      <c r="A7" s="60" t="s">
        <v>41</v>
      </c>
      <c r="B7" s="62" t="s">
        <v>48</v>
      </c>
      <c r="C7" s="62" t="s">
        <v>49</v>
      </c>
    </row>
    <row r="8" spans="1:3" ht="100.2" customHeight="1">
      <c r="A8" s="60" t="s">
        <v>42</v>
      </c>
      <c r="B8" s="62" t="s">
        <v>50</v>
      </c>
      <c r="C8" s="62" t="s">
        <v>34</v>
      </c>
    </row>
    <row r="9" spans="1:3" ht="67.8" customHeight="1">
      <c r="A9" s="60" t="s">
        <v>43</v>
      </c>
      <c r="B9" s="105" t="s">
        <v>54</v>
      </c>
      <c r="C9" s="105"/>
    </row>
  </sheetData>
  <mergeCells count="2">
    <mergeCell ref="B9:C9"/>
    <mergeCell ref="B4:C4"/>
  </mergeCells>
  <phoneticPr fontId="9" type="noConversion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0E3896-AB7E-418C-92EE-58AB9830197B}">
  <dimension ref="A3:C9"/>
  <sheetViews>
    <sheetView workbookViewId="0">
      <selection activeCell="F6" sqref="F6"/>
    </sheetView>
  </sheetViews>
  <sheetFormatPr defaultRowHeight="13.2"/>
  <cols>
    <col min="1" max="1" width="12.69921875" style="59" customWidth="1"/>
    <col min="2" max="2" width="45.3984375" customWidth="1"/>
    <col min="3" max="3" width="46.5" customWidth="1"/>
  </cols>
  <sheetData>
    <row r="3" spans="1:3">
      <c r="A3" s="60" t="s">
        <v>36</v>
      </c>
      <c r="B3" s="60" t="s">
        <v>29</v>
      </c>
      <c r="C3" s="60" t="s">
        <v>55</v>
      </c>
    </row>
    <row r="4" spans="1:3">
      <c r="A4" s="60" t="s">
        <v>37</v>
      </c>
      <c r="B4" s="106" t="s">
        <v>40</v>
      </c>
      <c r="C4" s="106"/>
    </row>
    <row r="5" spans="1:3" ht="17.399999999999999" customHeight="1">
      <c r="A5" s="60" t="s">
        <v>38</v>
      </c>
      <c r="B5" s="64">
        <v>47000</v>
      </c>
      <c r="C5" s="64">
        <v>42000</v>
      </c>
    </row>
    <row r="6" spans="1:3" ht="150.6" customHeight="1">
      <c r="A6" s="60" t="s">
        <v>39</v>
      </c>
      <c r="B6" s="61"/>
      <c r="C6" s="61"/>
    </row>
    <row r="7" spans="1:3" ht="174.6" customHeight="1">
      <c r="A7" s="60" t="s">
        <v>41</v>
      </c>
      <c r="B7" s="62" t="s">
        <v>51</v>
      </c>
      <c r="C7" s="62" t="s">
        <v>51</v>
      </c>
    </row>
    <row r="8" spans="1:3" ht="100.2" customHeight="1">
      <c r="A8" s="60" t="s">
        <v>42</v>
      </c>
      <c r="B8" s="62" t="s">
        <v>52</v>
      </c>
      <c r="C8" s="62" t="s">
        <v>53</v>
      </c>
    </row>
    <row r="9" spans="1:3" ht="67.8" customHeight="1">
      <c r="A9" s="60" t="s">
        <v>43</v>
      </c>
      <c r="B9" s="105" t="s">
        <v>56</v>
      </c>
      <c r="C9" s="105"/>
    </row>
  </sheetData>
  <mergeCells count="2">
    <mergeCell ref="B4:C4"/>
    <mergeCell ref="B9:C9"/>
  </mergeCells>
  <phoneticPr fontId="9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 지정된 범위</vt:lpstr>
      </vt:variant>
      <vt:variant>
        <vt:i4>2</vt:i4>
      </vt:variant>
    </vt:vector>
  </HeadingPairs>
  <TitlesOfParts>
    <vt:vector size="6" baseType="lpstr">
      <vt:lpstr>답례품</vt:lpstr>
      <vt:lpstr>기본</vt:lpstr>
      <vt:lpstr>상품제안서</vt:lpstr>
      <vt:lpstr>상품제안서2</vt:lpstr>
      <vt:lpstr>기본!Print_Area</vt:lpstr>
      <vt:lpstr>답례품!Print_Area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표정 김</dc:creator>
  <cp:lastModifiedBy>Sunkist</cp:lastModifiedBy>
  <cp:lastPrinted>2025-11-19T23:42:36Z</cp:lastPrinted>
  <dcterms:created xsi:type="dcterms:W3CDTF">2025-11-19T00:06:52Z</dcterms:created>
  <dcterms:modified xsi:type="dcterms:W3CDTF">2026-01-28T02:19:43Z</dcterms:modified>
</cp:coreProperties>
</file>